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rdn.local\shares\Intranet Drafts\Drafts - Finance\KFelker (drafts)\Kurtis WIP Draft RFP -Tenders\Solid Waste - 2022 Household Haz Waste Collection\Posted Document &amp; Addenda\Combined\"/>
    </mc:Choice>
  </mc:AlternateContent>
  <xr:revisionPtr revIDLastSave="0" documentId="8_{736A7336-584F-4CF8-87F9-D54A3E2995B8}" xr6:coauthVersionLast="47" xr6:coauthVersionMax="47" xr10:uidLastSave="{00000000-0000-0000-0000-000000000000}"/>
  <bookViews>
    <workbookView xWindow="-120" yWindow="-120" windowWidth="29040" windowHeight="17640" activeTab="3" xr2:uid="{00000000-000D-0000-FFFF-FFFF00000000}"/>
  </bookViews>
  <sheets>
    <sheet name="Schedule of Prices - Approach 1" sheetId="1" r:id="rId1"/>
    <sheet name="Schedule of Prices - Approach 2" sheetId="2" r:id="rId2"/>
    <sheet name="Schedule of Prices - Approach 3" sheetId="3" r:id="rId3"/>
    <sheet name="Schedule of Prices - Approach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1" l="1"/>
  <c r="K15" i="2"/>
  <c r="K15" i="3"/>
  <c r="K15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7" i="4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7" i="3"/>
  <c r="G47" i="3" s="1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7" i="2"/>
  <c r="G47" i="4" l="1"/>
  <c r="G47" i="2"/>
  <c r="K21" i="4"/>
  <c r="K21" i="3"/>
  <c r="K21" i="2"/>
  <c r="G50" i="4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11" i="1"/>
  <c r="K37" i="1" l="1"/>
  <c r="K11" i="1" l="1"/>
  <c r="K17" i="1" s="1"/>
  <c r="G7" i="1"/>
  <c r="G8" i="1"/>
  <c r="G9" i="1"/>
  <c r="G10" i="1"/>
  <c r="G43" i="1"/>
  <c r="G44" i="1"/>
  <c r="G45" i="1"/>
  <c r="G46" i="1"/>
  <c r="G47" i="1" l="1"/>
  <c r="G50" i="1" s="1"/>
  <c r="G50" i="2"/>
  <c r="G50" i="3" l="1"/>
</calcChain>
</file>

<file path=xl/sharedStrings.xml><?xml version="1.0" encoding="utf-8"?>
<sst xmlns="http://schemas.openxmlformats.org/spreadsheetml/2006/main" count="399" uniqueCount="74">
  <si>
    <t>Aerosols (e.g. capsaicin, butane)</t>
  </si>
  <si>
    <t>Adhesives</t>
  </si>
  <si>
    <t>Automotive fluids (non-lubricating, e.g. power steering fluid, brake fluid, etc.)</t>
  </si>
  <si>
    <t>Cyanide containing solution</t>
  </si>
  <si>
    <t>Diesel fuel</t>
  </si>
  <si>
    <t>Elemental mercury containing products/instruments</t>
  </si>
  <si>
    <t>Elemental mercury (free liquid)</t>
  </si>
  <si>
    <t>Flammable liquids (incl. mixtures)</t>
  </si>
  <si>
    <t>Flares (marine, road)</t>
  </si>
  <si>
    <t>Grease</t>
  </si>
  <si>
    <t>Halogenated organic liquids (flammable/toxic)</t>
  </si>
  <si>
    <t>Inorganic acids (l, pH ≤ 2.0)</t>
  </si>
  <si>
    <t>Inorganic acids (s)</t>
  </si>
  <si>
    <t>Inorganic bases (l, pH ≥ 12.5)</t>
  </si>
  <si>
    <t>Description of Material</t>
  </si>
  <si>
    <t>Inorganic bases (s)</t>
  </si>
  <si>
    <t>Inorganic oxidizers (l, s)</t>
  </si>
  <si>
    <t>Inorganic poisons (l, s)</t>
  </si>
  <si>
    <t>Lead-containing paint</t>
  </si>
  <si>
    <t>Oily water</t>
  </si>
  <si>
    <t>Organic acids (l, pH ≤ 2.0)</t>
  </si>
  <si>
    <t>Organic acids (s)</t>
  </si>
  <si>
    <t>Organic peroxides (l)</t>
  </si>
  <si>
    <t>Oxidizing substance (l, s)</t>
  </si>
  <si>
    <t xml:space="preserve">Paint-related material </t>
  </si>
  <si>
    <t>Pesticides (l, s)</t>
  </si>
  <si>
    <t>Pesticide Wastes (containers)</t>
  </si>
  <si>
    <t>Propane, single-use (1 lb)</t>
  </si>
  <si>
    <t>Self-heating solid</t>
  </si>
  <si>
    <t>Water reactive (l, s)</t>
  </si>
  <si>
    <t>Total Price</t>
  </si>
  <si>
    <t>LP DRUM</t>
  </si>
  <si>
    <t>LP PAIL</t>
  </si>
  <si>
    <t>BK DRUM</t>
  </si>
  <si>
    <t>Unit</t>
  </si>
  <si>
    <t>Non-regulated caustic solids (e.g. grout and mortar powder)</t>
  </si>
  <si>
    <t>Non-regulated liquids (detergents and polishes)</t>
  </si>
  <si>
    <t>PBP-containing liquid (e.g. paint, transformer oil, compressor oil)</t>
  </si>
  <si>
    <t>Elemental mercury contaminated material</t>
  </si>
  <si>
    <t>Container</t>
  </si>
  <si>
    <t>Est. Annual 
Qty.</t>
  </si>
  <si>
    <t>Container 
Disposal Cost</t>
  </si>
  <si>
    <t>First Year Total Tendered Amount</t>
  </si>
  <si>
    <t>Unit Volumes: LAB PACK (LP) &amp; BULK (BK) DRUMS – 205 L; LAB PACK (LP) PAIL – 20 L</t>
  </si>
  <si>
    <t>Table 1: Schedule of Prices and Disposal Methods</t>
  </si>
  <si>
    <t>Additiontal Material</t>
  </si>
  <si>
    <t>Sub-total (excluding taxes)</t>
  </si>
  <si>
    <t>GST (if applicable)</t>
  </si>
  <si>
    <t>PST (if applicable)</t>
  </si>
  <si>
    <t>Transporation</t>
  </si>
  <si>
    <t>Inorganic Oxidizers (l, s)</t>
  </si>
  <si>
    <t>Labour (operations, administration, laboratory)</t>
  </si>
  <si>
    <t>Materials (reagents/test kits, packing material, spill supplies, etc.)</t>
  </si>
  <si>
    <t>Overhead (tools, equipment, licenses, permits, etc.)</t>
  </si>
  <si>
    <t>Collection Cost (per kg, L) (Fixed)</t>
  </si>
  <si>
    <t>Disposal Cost (per kg, L)</t>
  </si>
  <si>
    <t>Material Example</t>
  </si>
  <si>
    <t>&lt;- Input fields</t>
  </si>
  <si>
    <t>Table 2. Explanation of Costs</t>
  </si>
  <si>
    <r>
      <t xml:space="preserve">Explanation of Costs </t>
    </r>
    <r>
      <rPr>
        <b/>
        <sz val="11"/>
        <color rgb="FFFFC000"/>
        <rFont val="Calibri"/>
        <family val="2"/>
        <scheme val="minor"/>
      </rPr>
      <t>(EXAMPLE ONLY)</t>
    </r>
  </si>
  <si>
    <t>Container 
Disposal Price</t>
  </si>
  <si>
    <t>Additional Material</t>
  </si>
  <si>
    <t>Table 1. Schedule of Prices and Disposal Methods</t>
  </si>
  <si>
    <t>Material Unit Price (per kg, L)</t>
  </si>
  <si>
    <t>Material Unit Price</t>
  </si>
  <si>
    <t>Schedule of Prices - Approach 1</t>
  </si>
  <si>
    <t>Schedule of Prices - Approach 2</t>
  </si>
  <si>
    <t>Schedule of Prices - Approach 3</t>
  </si>
  <si>
    <t>Flammable solids (e.g. matches, oily fabrics, processed metals, etc.)</t>
  </si>
  <si>
    <t>Cyanide (s)</t>
  </si>
  <si>
    <t>Pressurized cylinders, refillable (e.g. welding gasses)</t>
  </si>
  <si>
    <t>Cylinder</t>
  </si>
  <si>
    <t>Pressurized cylinders, non-refillable (e.g. 2-part spray foam)</t>
  </si>
  <si>
    <t>Schedule of Prices - Approach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</si>
</sst>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5">
    <xf numFmtId="0" fontId="0" fillId="0" borderId="0" xfId="0"/>
    <xf numFmtId="0" fontId="7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14" fillId="0" borderId="0" xfId="0" applyFont="1" applyProtection="1"/>
    <xf numFmtId="0" fontId="8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Protection="1"/>
    <xf numFmtId="0" fontId="15" fillId="0" borderId="1" xfId="0" applyFont="1" applyBorder="1" applyProtection="1"/>
    <xf numFmtId="0" fontId="3" fillId="0" borderId="1" xfId="0" applyFont="1" applyBorder="1" applyAlignment="1" applyProtection="1">
      <alignment horizontal="center"/>
    </xf>
    <xf numFmtId="165" fontId="3" fillId="0" borderId="1" xfId="1" applyFont="1" applyBorder="1" applyProtection="1"/>
    <xf numFmtId="165" fontId="3" fillId="0" borderId="2" xfId="1" applyFont="1" applyBorder="1" applyProtection="1"/>
    <xf numFmtId="0" fontId="10" fillId="0" borderId="3" xfId="0" applyFont="1" applyFill="1" applyBorder="1" applyAlignment="1" applyProtection="1">
      <alignment horizontal="left"/>
    </xf>
    <xf numFmtId="0" fontId="4" fillId="0" borderId="3" xfId="0" applyFont="1" applyFill="1" applyBorder="1" applyAlignment="1" applyProtection="1">
      <alignment vertical="center" wrapText="1"/>
    </xf>
    <xf numFmtId="0" fontId="9" fillId="4" borderId="9" xfId="0" applyFont="1" applyFill="1" applyBorder="1" applyAlignment="1" applyProtection="1">
      <alignment horizontal="left"/>
    </xf>
    <xf numFmtId="0" fontId="9" fillId="4" borderId="4" xfId="0" applyFont="1" applyFill="1" applyBorder="1" applyAlignment="1" applyProtection="1">
      <alignment horizontal="left"/>
    </xf>
    <xf numFmtId="0" fontId="9" fillId="4" borderId="10" xfId="0" applyFont="1" applyFill="1" applyBorder="1" applyAlignment="1" applyProtection="1">
      <alignment horizontal="left"/>
    </xf>
    <xf numFmtId="0" fontId="0" fillId="0" borderId="6" xfId="0" applyBorder="1" applyProtection="1"/>
    <xf numFmtId="0" fontId="0" fillId="0" borderId="13" xfId="0" applyFill="1" applyBorder="1" applyProtection="1"/>
    <xf numFmtId="164" fontId="0" fillId="0" borderId="14" xfId="1" applyNumberFormat="1" applyFont="1" applyFill="1" applyBorder="1" applyProtection="1"/>
    <xf numFmtId="0" fontId="0" fillId="0" borderId="15" xfId="0" applyFill="1" applyBorder="1" applyProtection="1"/>
    <xf numFmtId="164" fontId="0" fillId="0" borderId="16" xfId="1" applyNumberFormat="1" applyFont="1" applyFill="1" applyBorder="1" applyProtection="1"/>
    <xf numFmtId="0" fontId="0" fillId="0" borderId="17" xfId="0" applyFill="1" applyBorder="1" applyProtection="1"/>
    <xf numFmtId="164" fontId="0" fillId="0" borderId="18" xfId="1" applyNumberFormat="1" applyFont="1" applyFill="1" applyBorder="1" applyProtection="1"/>
    <xf numFmtId="0" fontId="0" fillId="0" borderId="11" xfId="0" applyBorder="1" applyProtection="1"/>
    <xf numFmtId="0" fontId="0" fillId="0" borderId="5" xfId="0" applyBorder="1" applyProtection="1"/>
    <xf numFmtId="164" fontId="0" fillId="0" borderId="12" xfId="0" applyNumberFormat="1" applyFill="1" applyBorder="1" applyProtection="1"/>
    <xf numFmtId="0" fontId="0" fillId="0" borderId="0" xfId="0" applyBorder="1" applyProtection="1"/>
    <xf numFmtId="0" fontId="0" fillId="0" borderId="7" xfId="0" applyBorder="1" applyProtection="1"/>
    <xf numFmtId="164" fontId="0" fillId="0" borderId="12" xfId="1" applyNumberFormat="1" applyFont="1" applyFill="1" applyBorder="1" applyProtection="1"/>
    <xf numFmtId="164" fontId="0" fillId="0" borderId="12" xfId="0" applyNumberFormat="1" applyBorder="1" applyProtection="1"/>
    <xf numFmtId="0" fontId="8" fillId="2" borderId="9" xfId="0" applyFont="1" applyFill="1" applyBorder="1" applyAlignment="1" applyProtection="1">
      <alignment horizontal="left"/>
    </xf>
    <xf numFmtId="0" fontId="8" fillId="2" borderId="4" xfId="0" applyFont="1" applyFill="1" applyBorder="1" applyAlignment="1" applyProtection="1">
      <alignment horizontal="left"/>
    </xf>
    <xf numFmtId="0" fontId="8" fillId="2" borderId="10" xfId="0" applyFont="1" applyFill="1" applyBorder="1" applyAlignment="1" applyProtection="1">
      <alignment horizontal="left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165" fontId="3" fillId="3" borderId="1" xfId="1" applyFont="1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165" fontId="3" fillId="0" borderId="1" xfId="1" applyFon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0" xfId="0" applyBorder="1" applyProtection="1">
      <protection locked="0"/>
    </xf>
    <xf numFmtId="164" fontId="0" fillId="0" borderId="12" xfId="0" applyNumberFormat="1" applyBorder="1" applyProtection="1">
      <protection locked="0"/>
    </xf>
    <xf numFmtId="0" fontId="12" fillId="3" borderId="13" xfId="0" applyFont="1" applyFill="1" applyBorder="1" applyProtection="1">
      <protection locked="0"/>
    </xf>
    <xf numFmtId="164" fontId="0" fillId="3" borderId="14" xfId="1" applyNumberFormat="1" applyFont="1" applyFill="1" applyBorder="1" applyProtection="1">
      <protection locked="0"/>
    </xf>
    <xf numFmtId="0" fontId="0" fillId="3" borderId="15" xfId="0" applyFill="1" applyBorder="1" applyProtection="1">
      <protection locked="0"/>
    </xf>
    <xf numFmtId="164" fontId="0" fillId="3" borderId="16" xfId="1" applyNumberFormat="1" applyFont="1" applyFill="1" applyBorder="1" applyProtection="1">
      <protection locked="0"/>
    </xf>
    <xf numFmtId="0" fontId="0" fillId="0" borderId="8" xfId="0" applyBorder="1" applyProtection="1">
      <protection locked="0"/>
    </xf>
    <xf numFmtId="0" fontId="13" fillId="3" borderId="19" xfId="0" applyFont="1" applyFill="1" applyBorder="1" applyProtection="1">
      <protection locked="0"/>
    </xf>
    <xf numFmtId="164" fontId="0" fillId="3" borderId="20" xfId="1" applyNumberFormat="1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8" fillId="2" borderId="1" xfId="0" applyFont="1" applyFill="1" applyBorder="1" applyAlignment="1" applyProtection="1">
      <alignment horizontal="center" vertical="center" wrapText="1"/>
    </xf>
    <xf numFmtId="0" fontId="0" fillId="3" borderId="0" xfId="0" applyFill="1" applyProtection="1"/>
    <xf numFmtId="165" fontId="0" fillId="0" borderId="3" xfId="1" applyFont="1" applyBorder="1" applyProtection="1"/>
    <xf numFmtId="165" fontId="0" fillId="0" borderId="5" xfId="1" applyFont="1" applyBorder="1" applyProtection="1"/>
    <xf numFmtId="165" fontId="3" fillId="0" borderId="1" xfId="1" applyFont="1" applyBorder="1" applyAlignment="1" applyProtection="1">
      <alignment wrapText="1"/>
    </xf>
    <xf numFmtId="165" fontId="0" fillId="3" borderId="3" xfId="1" applyFont="1" applyFill="1" applyBorder="1" applyProtection="1">
      <protection locked="0"/>
    </xf>
    <xf numFmtId="165" fontId="0" fillId="3" borderId="4" xfId="1" applyFont="1" applyFill="1" applyBorder="1" applyProtection="1">
      <protection locked="0"/>
    </xf>
    <xf numFmtId="165" fontId="0" fillId="0" borderId="8" xfId="1" applyFont="1" applyBorder="1" applyProtection="1"/>
    <xf numFmtId="165" fontId="0" fillId="3" borderId="8" xfId="1" applyFont="1" applyFill="1" applyBorder="1" applyProtection="1">
      <protection locked="0"/>
    </xf>
    <xf numFmtId="165" fontId="0" fillId="3" borderId="9" xfId="1" applyFont="1" applyFill="1" applyBorder="1" applyProtection="1">
      <protection locked="0"/>
    </xf>
    <xf numFmtId="165" fontId="0" fillId="0" borderId="11" xfId="1" applyFont="1" applyBorder="1" applyProtection="1"/>
    <xf numFmtId="165" fontId="3" fillId="0" borderId="2" xfId="1" applyFont="1" applyBorder="1" applyProtection="1">
      <protection locked="0"/>
    </xf>
    <xf numFmtId="0" fontId="6" fillId="0" borderId="8" xfId="0" applyFont="1" applyBorder="1" applyAlignment="1" applyProtection="1">
      <alignment horizontal="right"/>
    </xf>
    <xf numFmtId="0" fontId="6" fillId="0" borderId="3" xfId="0" applyFont="1" applyBorder="1" applyAlignment="1" applyProtection="1">
      <alignment horizontal="right"/>
    </xf>
    <xf numFmtId="0" fontId="6" fillId="0" borderId="9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right"/>
    </xf>
    <xf numFmtId="0" fontId="6" fillId="0" borderId="11" xfId="0" applyFont="1" applyBorder="1" applyAlignment="1" applyProtection="1">
      <alignment horizontal="right"/>
    </xf>
    <xf numFmtId="0" fontId="6" fillId="0" borderId="5" xfId="0" applyFont="1" applyBorder="1" applyAlignment="1" applyProtection="1">
      <alignment horizontal="right"/>
    </xf>
    <xf numFmtId="0" fontId="6" fillId="0" borderId="3" xfId="0" applyFont="1" applyBorder="1" applyAlignment="1" applyProtection="1">
      <alignment horizontal="right"/>
      <protection locked="0"/>
    </xf>
    <xf numFmtId="0" fontId="6" fillId="0" borderId="4" xfId="0" applyFont="1" applyBorder="1" applyAlignment="1" applyProtection="1">
      <alignment horizontal="right"/>
      <protection locked="0"/>
    </xf>
    <xf numFmtId="0" fontId="6" fillId="0" borderId="5" xfId="0" applyFont="1" applyBorder="1" applyAlignment="1" applyProtection="1">
      <alignment horizontal="right"/>
      <protection locked="0"/>
    </xf>
  </cellXfs>
  <cellStyles count="2">
    <cellStyle name="Currency" xfId="1" builtinId="4"/>
    <cellStyle name="Normal" xfId="0" builtinId="0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&quot;$&quot;* #,##0.00_-;\-&quot;$&quot;* #,##0.00_-;_-&quot;$&quot;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bottom style="thin">
          <color rgb="FF000000"/>
        </bottom>
      </border>
    </dxf>
    <dxf>
      <protection locked="0" hidden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&quot;$&quot;* #,##0.00_-;\-&quot;$&quot;* #,##0.00_-;_-&quot;$&quot;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bottom style="thin">
          <color rgb="FF000000"/>
        </bottom>
      </border>
    </dxf>
    <dxf>
      <protection locked="0" hidden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&quot;$&quot;* #,##0.00_-;\-&quot;$&quot;* #,##0.00_-;_-&quot;$&quot;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bottom style="thin">
          <color rgb="FF000000"/>
        </bottom>
      </border>
    </dxf>
    <dxf>
      <protection locked="0" hidden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&quot;$&quot;* #,##0.00_-;\-&quot;$&quot;* #,##0.00_-;_-&quot;$&quot;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bottom style="thin">
          <color indexed="64"/>
        </bottom>
      </border>
    </dxf>
    <dxf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G46" totalsRowShown="0" headerRowDxfId="43" dataDxfId="41" headerRowBorderDxfId="42" tableBorderDxfId="40">
  <autoFilter ref="A6:G46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000-000001000000}" name="Description of Material" dataDxfId="39"/>
    <tableColumn id="2" xr3:uid="{00000000-0010-0000-0000-000002000000}" name="Material Unit Price" dataDxfId="38" dataCellStyle="Currency"/>
    <tableColumn id="3" xr3:uid="{00000000-0010-0000-0000-000003000000}" name="Unit" dataDxfId="37"/>
    <tableColumn id="4" xr3:uid="{00000000-0010-0000-0000-000004000000}" name="Container" dataDxfId="36"/>
    <tableColumn id="5" xr3:uid="{00000000-0010-0000-0000-000005000000}" name="Container _x000a_Disposal Price" dataDxfId="35"/>
    <tableColumn id="6" xr3:uid="{00000000-0010-0000-0000-000006000000}" name="Est. Annual _x000a_Qty." dataDxfId="34"/>
    <tableColumn id="7" xr3:uid="{00000000-0010-0000-0000-000007000000}" name="Total Price" dataDxfId="33" dataCellStyle="Currency">
      <calculatedColumnFormula>Table1[[#This Row],[Container 
Disposal Price]]*Table1[[#This Row],[Est. Annual 
Qty.]]</calculatedColumnFormula>
    </tableColumn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6:G46" totalsRowShown="0" headerRowDxfId="32" dataDxfId="30" headerRowBorderDxfId="31" tableBorderDxfId="29">
  <autoFilter ref="A6:G46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100-000001000000}" name="Description of Material" dataDxfId="28"/>
    <tableColumn id="2" xr3:uid="{00000000-0010-0000-0100-000002000000}" name="Material Unit Price" dataDxfId="27" dataCellStyle="Currency"/>
    <tableColumn id="3" xr3:uid="{00000000-0010-0000-0100-000003000000}" name="Unit" dataDxfId="26"/>
    <tableColumn id="4" xr3:uid="{00000000-0010-0000-0100-000004000000}" name="Container" dataDxfId="25"/>
    <tableColumn id="5" xr3:uid="{00000000-0010-0000-0100-000005000000}" name="Container _x000a_Disposal Cost" dataDxfId="24"/>
    <tableColumn id="6" xr3:uid="{00000000-0010-0000-0100-000006000000}" name="Est. Annual _x000a_Qty." dataDxfId="23"/>
    <tableColumn id="7" xr3:uid="{00000000-0010-0000-0100-000007000000}" name="Total Price" dataDxfId="22" dataCellStyle="Currency">
      <calculatedColumnFormula>Table13[[#This Row],[Container 
Disposal Cost]]*Table13[[#This Row],[Est. Annual 
Qty.]]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34" displayName="Table134" ref="A6:G46" totalsRowShown="0" headerRowDxfId="21" dataDxfId="19" headerRowBorderDxfId="20" tableBorderDxfId="18">
  <autoFilter ref="A6:G4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200-000001000000}" name="Description of Material" dataDxfId="17"/>
    <tableColumn id="2" xr3:uid="{00000000-0010-0000-0200-000002000000}" name="Material Unit Price" dataDxfId="16" dataCellStyle="Currency"/>
    <tableColumn id="3" xr3:uid="{00000000-0010-0000-0200-000003000000}" name="Unit" dataDxfId="15"/>
    <tableColumn id="4" xr3:uid="{00000000-0010-0000-0200-000004000000}" name="Container" dataDxfId="14"/>
    <tableColumn id="5" xr3:uid="{00000000-0010-0000-0200-000005000000}" name="Container _x000a_Disposal Cost" dataDxfId="13"/>
    <tableColumn id="6" xr3:uid="{00000000-0010-0000-0200-000006000000}" name="Est. Annual _x000a_Qty." dataDxfId="12"/>
    <tableColumn id="7" xr3:uid="{00000000-0010-0000-0200-000007000000}" name="Total Price" dataDxfId="11" dataCellStyle="Currency">
      <calculatedColumnFormula>Table134[[#This Row],[Container 
Disposal Cost]]*Table134[[#This Row],[Est. Annual 
Qty.]]</calculatedColumnFormula>
    </tableColumn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1345" displayName="Table1345" ref="A6:G46" totalsRowShown="0" headerRowDxfId="10" dataDxfId="8" headerRowBorderDxfId="9" tableBorderDxfId="7">
  <autoFilter ref="A6:G46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300-000001000000}" name="Description of Material" dataDxfId="6"/>
    <tableColumn id="2" xr3:uid="{00000000-0010-0000-0300-000002000000}" name="Material Unit Price" dataDxfId="5" dataCellStyle="Currency"/>
    <tableColumn id="3" xr3:uid="{00000000-0010-0000-0300-000003000000}" name="Unit" dataDxfId="4"/>
    <tableColumn id="4" xr3:uid="{00000000-0010-0000-0300-000004000000}" name="Container" dataDxfId="3"/>
    <tableColumn id="5" xr3:uid="{00000000-0010-0000-0300-000005000000}" name="Container _x000a_Disposal Cost" dataDxfId="2"/>
    <tableColumn id="6" xr3:uid="{00000000-0010-0000-0300-000006000000}" name="Est. Annual _x000a_Qty." dataDxfId="1"/>
    <tableColumn id="7" xr3:uid="{00000000-0010-0000-0300-000007000000}" name="Total Price" dataDxfId="0" dataCellStyle="Currency">
      <calculatedColumnFormula>Table1345[[#This Row],[Container 
Disposal Cost]]*Table1345[[#This Row],[Est. Annual 
Qty.]]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opLeftCell="A2" zoomScale="85" zoomScaleNormal="85" workbookViewId="0">
      <selection activeCell="E30" sqref="E30"/>
    </sheetView>
  </sheetViews>
  <sheetFormatPr defaultRowHeight="15" x14ac:dyDescent="0.25"/>
  <cols>
    <col min="1" max="1" width="66" style="34" bestFit="1" customWidth="1"/>
    <col min="2" max="2" width="17.5703125" style="34" customWidth="1"/>
    <col min="3" max="3" width="8.140625" style="34" bestFit="1" customWidth="1"/>
    <col min="4" max="4" width="11.140625" style="34" customWidth="1"/>
    <col min="5" max="5" width="21" style="34" customWidth="1"/>
    <col min="6" max="6" width="11.85546875" style="34" customWidth="1"/>
    <col min="7" max="7" width="14.28515625" style="34" customWidth="1"/>
    <col min="8" max="8" width="9.140625" style="34"/>
    <col min="9" max="9" width="12" style="34" customWidth="1"/>
    <col min="10" max="10" width="65.85546875" style="34" customWidth="1"/>
    <col min="11" max="11" width="9.7109375" style="34" bestFit="1" customWidth="1"/>
    <col min="12" max="12" width="14" style="34" bestFit="1" customWidth="1"/>
    <col min="13" max="13" width="9.7109375" style="34" bestFit="1" customWidth="1"/>
    <col min="14" max="14" width="10.7109375" style="34" bestFit="1" customWidth="1"/>
    <col min="15" max="15" width="18.28515625" style="34" bestFit="1" customWidth="1"/>
    <col min="16" max="16" width="10.7109375" style="34" bestFit="1" customWidth="1"/>
    <col min="17" max="17" width="18.28515625" style="34" bestFit="1" customWidth="1"/>
    <col min="18" max="16384" width="9.140625" style="34"/>
  </cols>
  <sheetData>
    <row r="1" spans="1:11" ht="15.75" x14ac:dyDescent="0.25">
      <c r="A1" s="1" t="s">
        <v>65</v>
      </c>
    </row>
    <row r="2" spans="1:11" x14ac:dyDescent="0.25">
      <c r="A2" s="2"/>
    </row>
    <row r="3" spans="1:11" x14ac:dyDescent="0.25">
      <c r="A3" s="3" t="s">
        <v>43</v>
      </c>
    </row>
    <row r="4" spans="1:11" x14ac:dyDescent="0.25">
      <c r="A4" s="4"/>
    </row>
    <row r="5" spans="1:11" x14ac:dyDescent="0.25">
      <c r="A5" s="5" t="s">
        <v>62</v>
      </c>
      <c r="B5" s="35"/>
      <c r="C5" s="35"/>
      <c r="D5" s="35"/>
      <c r="E5" s="35"/>
      <c r="F5" s="35"/>
      <c r="G5" s="35"/>
      <c r="I5" s="12" t="s">
        <v>59</v>
      </c>
      <c r="J5" s="13"/>
      <c r="K5" s="13"/>
    </row>
    <row r="6" spans="1:11" ht="30" customHeight="1" x14ac:dyDescent="0.25">
      <c r="A6" s="6" t="s">
        <v>14</v>
      </c>
      <c r="B6" s="54" t="s">
        <v>64</v>
      </c>
      <c r="C6" s="54" t="s">
        <v>34</v>
      </c>
      <c r="D6" s="6" t="s">
        <v>39</v>
      </c>
      <c r="E6" s="54" t="s">
        <v>60</v>
      </c>
      <c r="F6" s="54" t="s">
        <v>40</v>
      </c>
      <c r="G6" s="6" t="s">
        <v>30</v>
      </c>
      <c r="I6" s="14" t="s">
        <v>54</v>
      </c>
      <c r="J6" s="15"/>
      <c r="K6" s="16"/>
    </row>
    <row r="7" spans="1:11" x14ac:dyDescent="0.25">
      <c r="A7" s="7" t="s">
        <v>0</v>
      </c>
      <c r="B7" s="37">
        <v>0</v>
      </c>
      <c r="C7" s="38"/>
      <c r="D7" s="9" t="s">
        <v>31</v>
      </c>
      <c r="E7" s="37">
        <v>0</v>
      </c>
      <c r="F7" s="9">
        <v>4</v>
      </c>
      <c r="G7" s="10">
        <f>Table1[[#This Row],[Container 
Disposal Price]]*Table1[[#This Row],[Est. Annual 
Qty.]]</f>
        <v>0</v>
      </c>
      <c r="I7" s="17"/>
      <c r="J7" s="18" t="s">
        <v>49</v>
      </c>
      <c r="K7" s="19">
        <v>3</v>
      </c>
    </row>
    <row r="8" spans="1:11" x14ac:dyDescent="0.25">
      <c r="A8" s="7" t="s">
        <v>1</v>
      </c>
      <c r="B8" s="37">
        <v>0</v>
      </c>
      <c r="C8" s="38"/>
      <c r="D8" s="9" t="s">
        <v>31</v>
      </c>
      <c r="E8" s="37">
        <v>0</v>
      </c>
      <c r="F8" s="9">
        <v>3</v>
      </c>
      <c r="G8" s="10">
        <f>Table1[[#This Row],[Container 
Disposal Price]]*Table1[[#This Row],[Est. Annual 
Qty.]]</f>
        <v>0</v>
      </c>
      <c r="I8" s="17"/>
      <c r="J8" s="20" t="s">
        <v>51</v>
      </c>
      <c r="K8" s="21">
        <v>2</v>
      </c>
    </row>
    <row r="9" spans="1:11" x14ac:dyDescent="0.25">
      <c r="A9" s="7" t="s">
        <v>2</v>
      </c>
      <c r="B9" s="37">
        <v>0</v>
      </c>
      <c r="C9" s="38"/>
      <c r="D9" s="9" t="s">
        <v>31</v>
      </c>
      <c r="E9" s="37">
        <v>0</v>
      </c>
      <c r="F9" s="9">
        <v>5</v>
      </c>
      <c r="G9" s="10">
        <f>Table1[[#This Row],[Container 
Disposal Price]]*Table1[[#This Row],[Est. Annual 
Qty.]]</f>
        <v>0</v>
      </c>
      <c r="I9" s="17"/>
      <c r="J9" s="20" t="s">
        <v>52</v>
      </c>
      <c r="K9" s="21">
        <v>2</v>
      </c>
    </row>
    <row r="10" spans="1:11" x14ac:dyDescent="0.25">
      <c r="A10" s="7" t="s">
        <v>69</v>
      </c>
      <c r="B10" s="37">
        <v>0</v>
      </c>
      <c r="C10" s="38"/>
      <c r="D10" s="9" t="s">
        <v>32</v>
      </c>
      <c r="E10" s="37">
        <v>0</v>
      </c>
      <c r="F10" s="9">
        <v>1</v>
      </c>
      <c r="G10" s="10">
        <f>Table1[[#This Row],[Container 
Disposal Price]]*Table1[[#This Row],[Est. Annual 
Qty.]]</f>
        <v>0</v>
      </c>
      <c r="I10" s="17"/>
      <c r="J10" s="22" t="s">
        <v>53</v>
      </c>
      <c r="K10" s="23">
        <v>3</v>
      </c>
    </row>
    <row r="11" spans="1:11" ht="15.75" thickBot="1" x14ac:dyDescent="0.3">
      <c r="A11" s="7" t="s">
        <v>3</v>
      </c>
      <c r="B11" s="37">
        <v>0</v>
      </c>
      <c r="C11" s="38"/>
      <c r="D11" s="9" t="s">
        <v>32</v>
      </c>
      <c r="E11" s="37">
        <v>0</v>
      </c>
      <c r="F11" s="9">
        <v>1</v>
      </c>
      <c r="G11" s="10">
        <f>Table1[[#This Row],[Container 
Disposal Price]]*Table1[[#This Row],[Est. Annual 
Qty.]]</f>
        <v>0</v>
      </c>
      <c r="I11" s="24"/>
      <c r="J11" s="25"/>
      <c r="K11" s="26">
        <f>SUM(K7:K10)</f>
        <v>10</v>
      </c>
    </row>
    <row r="12" spans="1:11" ht="15.75" thickTop="1" x14ac:dyDescent="0.25">
      <c r="A12" s="7" t="s">
        <v>4</v>
      </c>
      <c r="B12" s="37">
        <v>0</v>
      </c>
      <c r="C12" s="38"/>
      <c r="D12" s="9" t="s">
        <v>33</v>
      </c>
      <c r="E12" s="37">
        <v>0</v>
      </c>
      <c r="F12" s="9">
        <v>2</v>
      </c>
      <c r="G12" s="10">
        <f>Table1[[#This Row],[Container 
Disposal Price]]*Table1[[#This Row],[Est. Annual 
Qty.]]</f>
        <v>0</v>
      </c>
      <c r="I12" s="17"/>
      <c r="J12" s="27"/>
      <c r="K12" s="28"/>
    </row>
    <row r="13" spans="1:11" x14ac:dyDescent="0.25">
      <c r="A13" s="7" t="s">
        <v>38</v>
      </c>
      <c r="B13" s="37">
        <v>0</v>
      </c>
      <c r="C13" s="38"/>
      <c r="D13" s="9" t="s">
        <v>32</v>
      </c>
      <c r="E13" s="37">
        <v>0</v>
      </c>
      <c r="F13" s="9">
        <v>5</v>
      </c>
      <c r="G13" s="10">
        <f>Table1[[#This Row],[Container 
Disposal Price]]*Table1[[#This Row],[Est. Annual 
Qty.]]</f>
        <v>0</v>
      </c>
      <c r="I13" s="14" t="s">
        <v>55</v>
      </c>
      <c r="J13" s="15"/>
      <c r="K13" s="16"/>
    </row>
    <row r="14" spans="1:11" ht="15.75" thickBot="1" x14ac:dyDescent="0.3">
      <c r="A14" s="7" t="s">
        <v>5</v>
      </c>
      <c r="B14" s="37">
        <v>0</v>
      </c>
      <c r="C14" s="38"/>
      <c r="D14" s="9" t="s">
        <v>32</v>
      </c>
      <c r="E14" s="37">
        <v>0</v>
      </c>
      <c r="F14" s="9">
        <v>1</v>
      </c>
      <c r="G14" s="10">
        <f>Table1[[#This Row],[Container 
Disposal Price]]*Table1[[#This Row],[Est. Annual 
Qty.]]</f>
        <v>0</v>
      </c>
      <c r="I14" s="24"/>
      <c r="J14" s="25" t="s">
        <v>50</v>
      </c>
      <c r="K14" s="29">
        <v>10</v>
      </c>
    </row>
    <row r="15" spans="1:11" ht="15.75" thickTop="1" x14ac:dyDescent="0.25">
      <c r="A15" s="7" t="s">
        <v>6</v>
      </c>
      <c r="B15" s="37">
        <v>0</v>
      </c>
      <c r="C15" s="38"/>
      <c r="D15" s="9" t="s">
        <v>32</v>
      </c>
      <c r="E15" s="37">
        <v>0</v>
      </c>
      <c r="F15" s="9">
        <v>1</v>
      </c>
      <c r="G15" s="10">
        <f>Table1[[#This Row],[Container 
Disposal Price]]*Table1[[#This Row],[Est. Annual 
Qty.]]</f>
        <v>0</v>
      </c>
      <c r="I15" s="17"/>
      <c r="J15" s="27"/>
      <c r="K15" s="28"/>
    </row>
    <row r="16" spans="1:11" x14ac:dyDescent="0.25">
      <c r="A16" s="7" t="s">
        <v>7</v>
      </c>
      <c r="B16" s="37">
        <v>0</v>
      </c>
      <c r="C16" s="38"/>
      <c r="D16" s="9" t="s">
        <v>31</v>
      </c>
      <c r="E16" s="37">
        <v>0</v>
      </c>
      <c r="F16" s="9">
        <v>2</v>
      </c>
      <c r="G16" s="10">
        <f>Table1[[#This Row],[Container 
Disposal Price]]*Table1[[#This Row],[Est. Annual 
Qty.]]</f>
        <v>0</v>
      </c>
      <c r="I16" s="14" t="s">
        <v>63</v>
      </c>
      <c r="J16" s="15"/>
      <c r="K16" s="16"/>
    </row>
    <row r="17" spans="1:11" ht="15.75" thickBot="1" x14ac:dyDescent="0.3">
      <c r="A17" s="7" t="s">
        <v>68</v>
      </c>
      <c r="B17" s="37">
        <v>0</v>
      </c>
      <c r="C17" s="38"/>
      <c r="D17" s="9" t="s">
        <v>31</v>
      </c>
      <c r="E17" s="37">
        <v>0</v>
      </c>
      <c r="F17" s="9">
        <v>4</v>
      </c>
      <c r="G17" s="10">
        <f>Table1[[#This Row],[Container 
Disposal Price]]*Table1[[#This Row],[Est. Annual 
Qty.]]</f>
        <v>0</v>
      </c>
      <c r="I17" s="24"/>
      <c r="J17" s="25" t="s">
        <v>50</v>
      </c>
      <c r="K17" s="30">
        <f>K11+K14</f>
        <v>20</v>
      </c>
    </row>
    <row r="18" spans="1:11" ht="15.75" thickTop="1" x14ac:dyDescent="0.25">
      <c r="A18" s="7" t="s">
        <v>8</v>
      </c>
      <c r="B18" s="37">
        <v>0</v>
      </c>
      <c r="C18" s="38"/>
      <c r="D18" s="9" t="s">
        <v>32</v>
      </c>
      <c r="E18" s="37">
        <v>0</v>
      </c>
      <c r="F18" s="9">
        <v>5</v>
      </c>
      <c r="G18" s="10">
        <f>Table1[[#This Row],[Container 
Disposal Price]]*Table1[[#This Row],[Est. Annual 
Qty.]]</f>
        <v>0</v>
      </c>
      <c r="I18" s="4"/>
      <c r="J18" s="4"/>
      <c r="K18" s="4"/>
    </row>
    <row r="19" spans="1:11" x14ac:dyDescent="0.25">
      <c r="A19" s="7" t="s">
        <v>9</v>
      </c>
      <c r="B19" s="37">
        <v>0</v>
      </c>
      <c r="C19" s="38"/>
      <c r="D19" s="9" t="s">
        <v>31</v>
      </c>
      <c r="E19" s="37">
        <v>0</v>
      </c>
      <c r="F19" s="9">
        <v>2</v>
      </c>
      <c r="G19" s="10">
        <f>Table1[[#This Row],[Container 
Disposal Price]]*Table1[[#This Row],[Est. Annual 
Qty.]]</f>
        <v>0</v>
      </c>
      <c r="I19" s="55"/>
      <c r="J19" s="4" t="s">
        <v>57</v>
      </c>
      <c r="K19" s="4"/>
    </row>
    <row r="20" spans="1:11" x14ac:dyDescent="0.25">
      <c r="A20" s="7" t="s">
        <v>10</v>
      </c>
      <c r="B20" s="37">
        <v>0</v>
      </c>
      <c r="C20" s="38"/>
      <c r="D20" s="9" t="s">
        <v>32</v>
      </c>
      <c r="E20" s="37">
        <v>0</v>
      </c>
      <c r="F20" s="9">
        <v>2</v>
      </c>
      <c r="G20" s="10">
        <f>Table1[[#This Row],[Container 
Disposal Price]]*Table1[[#This Row],[Est. Annual 
Qty.]]</f>
        <v>0</v>
      </c>
      <c r="I20" s="4"/>
      <c r="J20" s="4"/>
      <c r="K20" s="4"/>
    </row>
    <row r="21" spans="1:11" x14ac:dyDescent="0.25">
      <c r="A21" s="7" t="s">
        <v>11</v>
      </c>
      <c r="B21" s="37">
        <v>0</v>
      </c>
      <c r="C21" s="38"/>
      <c r="D21" s="9" t="s">
        <v>31</v>
      </c>
      <c r="E21" s="37">
        <v>0</v>
      </c>
      <c r="F21" s="9">
        <v>2</v>
      </c>
      <c r="G21" s="10">
        <f>Table1[[#This Row],[Container 
Disposal Price]]*Table1[[#This Row],[Est. Annual 
Qty.]]</f>
        <v>0</v>
      </c>
      <c r="I21" s="5" t="s">
        <v>58</v>
      </c>
      <c r="J21" s="4"/>
      <c r="K21" s="4"/>
    </row>
    <row r="22" spans="1:11" x14ac:dyDescent="0.25">
      <c r="A22" s="7" t="s">
        <v>12</v>
      </c>
      <c r="B22" s="37">
        <v>0</v>
      </c>
      <c r="C22" s="38"/>
      <c r="D22" s="9" t="s">
        <v>31</v>
      </c>
      <c r="E22" s="37">
        <v>0</v>
      </c>
      <c r="F22" s="9">
        <v>1</v>
      </c>
      <c r="G22" s="10">
        <f>Table1[[#This Row],[Container 
Disposal Price]]*Table1[[#This Row],[Est. Annual 
Qty.]]</f>
        <v>0</v>
      </c>
      <c r="I22" s="31" t="s">
        <v>54</v>
      </c>
      <c r="J22" s="32"/>
      <c r="K22" s="33"/>
    </row>
    <row r="23" spans="1:11" x14ac:dyDescent="0.25">
      <c r="A23" s="7" t="s">
        <v>13</v>
      </c>
      <c r="B23" s="37">
        <v>0</v>
      </c>
      <c r="C23" s="38"/>
      <c r="D23" s="9" t="s">
        <v>31</v>
      </c>
      <c r="E23" s="37">
        <v>0</v>
      </c>
      <c r="F23" s="9">
        <v>2</v>
      </c>
      <c r="G23" s="10">
        <f>Table1[[#This Row],[Container 
Disposal Price]]*Table1[[#This Row],[Est. Annual 
Qty.]]</f>
        <v>0</v>
      </c>
      <c r="I23" s="41"/>
      <c r="J23" s="45"/>
      <c r="K23" s="46">
        <v>0</v>
      </c>
    </row>
    <row r="24" spans="1:11" x14ac:dyDescent="0.25">
      <c r="A24" s="7" t="s">
        <v>15</v>
      </c>
      <c r="B24" s="37">
        <v>0</v>
      </c>
      <c r="C24" s="38"/>
      <c r="D24" s="9" t="s">
        <v>32</v>
      </c>
      <c r="E24" s="37">
        <v>0</v>
      </c>
      <c r="F24" s="9">
        <v>2</v>
      </c>
      <c r="G24" s="10">
        <f>Table1[[#This Row],[Container 
Disposal Price]]*Table1[[#This Row],[Est. Annual 
Qty.]]</f>
        <v>0</v>
      </c>
      <c r="I24" s="41"/>
      <c r="J24" s="47"/>
      <c r="K24" s="48">
        <v>0</v>
      </c>
    </row>
    <row r="25" spans="1:11" x14ac:dyDescent="0.25">
      <c r="A25" s="7" t="s">
        <v>16</v>
      </c>
      <c r="B25" s="37">
        <v>0</v>
      </c>
      <c r="C25" s="38"/>
      <c r="D25" s="9" t="s">
        <v>31</v>
      </c>
      <c r="E25" s="37">
        <v>0</v>
      </c>
      <c r="F25" s="9">
        <v>1</v>
      </c>
      <c r="G25" s="10">
        <f>Table1[[#This Row],[Container 
Disposal Price]]*Table1[[#This Row],[Est. Annual 
Qty.]]</f>
        <v>0</v>
      </c>
      <c r="I25" s="41"/>
      <c r="J25" s="47"/>
      <c r="K25" s="48">
        <v>0</v>
      </c>
    </row>
    <row r="26" spans="1:11" x14ac:dyDescent="0.25">
      <c r="A26" s="7" t="s">
        <v>17</v>
      </c>
      <c r="B26" s="37">
        <v>0</v>
      </c>
      <c r="C26" s="38"/>
      <c r="D26" s="9" t="s">
        <v>32</v>
      </c>
      <c r="E26" s="37">
        <v>0</v>
      </c>
      <c r="F26" s="9">
        <v>1</v>
      </c>
      <c r="G26" s="10">
        <f>Table1[[#This Row],[Container 
Disposal Price]]*Table1[[#This Row],[Est. Annual 
Qty.]]</f>
        <v>0</v>
      </c>
      <c r="I26" s="41"/>
      <c r="J26" s="47"/>
      <c r="K26" s="48">
        <v>0</v>
      </c>
    </row>
    <row r="27" spans="1:11" x14ac:dyDescent="0.25">
      <c r="A27" s="7" t="s">
        <v>18</v>
      </c>
      <c r="B27" s="37">
        <v>0</v>
      </c>
      <c r="C27" s="38"/>
      <c r="D27" s="9" t="s">
        <v>31</v>
      </c>
      <c r="E27" s="37">
        <v>0</v>
      </c>
      <c r="F27" s="9">
        <v>1</v>
      </c>
      <c r="G27" s="10">
        <f>Table1[[#This Row],[Container 
Disposal Price]]*Table1[[#This Row],[Est. Annual 
Qty.]]</f>
        <v>0</v>
      </c>
      <c r="I27" s="41"/>
      <c r="J27" s="47"/>
      <c r="K27" s="48">
        <v>0</v>
      </c>
    </row>
    <row r="28" spans="1:11" x14ac:dyDescent="0.25">
      <c r="A28" s="7" t="s">
        <v>36</v>
      </c>
      <c r="B28" s="37">
        <v>0</v>
      </c>
      <c r="C28" s="38"/>
      <c r="D28" s="9" t="s">
        <v>31</v>
      </c>
      <c r="E28" s="37">
        <v>0</v>
      </c>
      <c r="F28" s="9">
        <v>20</v>
      </c>
      <c r="G28" s="10">
        <f>Table1[[#This Row],[Container 
Disposal Price]]*Table1[[#This Row],[Est. Annual 
Qty.]]</f>
        <v>0</v>
      </c>
      <c r="I28" s="41"/>
      <c r="J28" s="47"/>
      <c r="K28" s="48">
        <v>0</v>
      </c>
    </row>
    <row r="29" spans="1:11" x14ac:dyDescent="0.25">
      <c r="A29" s="7" t="s">
        <v>35</v>
      </c>
      <c r="B29" s="37">
        <v>0</v>
      </c>
      <c r="C29" s="38"/>
      <c r="D29" s="9" t="s">
        <v>31</v>
      </c>
      <c r="E29" s="37">
        <v>0</v>
      </c>
      <c r="F29" s="9">
        <v>2</v>
      </c>
      <c r="G29" s="10">
        <f>Table1[[#This Row],[Container 
Disposal Price]]*Table1[[#This Row],[Est. Annual 
Qty.]]</f>
        <v>0</v>
      </c>
      <c r="I29" s="41"/>
      <c r="J29" s="47"/>
      <c r="K29" s="48">
        <v>0</v>
      </c>
    </row>
    <row r="30" spans="1:11" x14ac:dyDescent="0.25">
      <c r="A30" s="7" t="s">
        <v>19</v>
      </c>
      <c r="B30" s="37">
        <v>0</v>
      </c>
      <c r="C30" s="38"/>
      <c r="D30" s="9" t="s">
        <v>33</v>
      </c>
      <c r="E30" s="37">
        <v>0</v>
      </c>
      <c r="F30" s="9">
        <v>2</v>
      </c>
      <c r="G30" s="10">
        <f>Table1[[#This Row],[Container 
Disposal Price]]*Table1[[#This Row],[Est. Annual 
Qty.]]</f>
        <v>0</v>
      </c>
      <c r="I30" s="49"/>
      <c r="J30" s="47"/>
      <c r="K30" s="48">
        <v>0</v>
      </c>
    </row>
    <row r="31" spans="1:11" ht="15.75" thickBot="1" x14ac:dyDescent="0.3">
      <c r="A31" s="7" t="s">
        <v>20</v>
      </c>
      <c r="B31" s="37">
        <v>0</v>
      </c>
      <c r="C31" s="38"/>
      <c r="D31" s="9" t="s">
        <v>32</v>
      </c>
      <c r="E31" s="37">
        <v>0</v>
      </c>
      <c r="F31" s="9">
        <v>2</v>
      </c>
      <c r="G31" s="10">
        <f>Table1[[#This Row],[Container 
Disposal Price]]*Table1[[#This Row],[Est. Annual 
Qty.]]</f>
        <v>0</v>
      </c>
      <c r="I31" s="24"/>
      <c r="J31" s="25"/>
      <c r="K31" s="26">
        <f>SUM(K23:K30)</f>
        <v>0</v>
      </c>
    </row>
    <row r="32" spans="1:11" ht="15.75" thickTop="1" x14ac:dyDescent="0.25">
      <c r="A32" s="7" t="s">
        <v>21</v>
      </c>
      <c r="B32" s="37">
        <v>0</v>
      </c>
      <c r="C32" s="38"/>
      <c r="D32" s="9" t="s">
        <v>32</v>
      </c>
      <c r="E32" s="37">
        <v>0</v>
      </c>
      <c r="F32" s="9">
        <v>1</v>
      </c>
      <c r="G32" s="10">
        <f>Table1[[#This Row],[Container 
Disposal Price]]*Table1[[#This Row],[Est. Annual 
Qty.]]</f>
        <v>0</v>
      </c>
      <c r="I32" s="17"/>
      <c r="J32" s="27"/>
      <c r="K32" s="28"/>
    </row>
    <row r="33" spans="1:12" x14ac:dyDescent="0.25">
      <c r="A33" s="7" t="s">
        <v>22</v>
      </c>
      <c r="B33" s="37">
        <v>0</v>
      </c>
      <c r="C33" s="38"/>
      <c r="D33" s="9" t="s">
        <v>32</v>
      </c>
      <c r="E33" s="37">
        <v>0</v>
      </c>
      <c r="F33" s="9">
        <v>1</v>
      </c>
      <c r="G33" s="10">
        <f>Table1[[#This Row],[Container 
Disposal Price]]*Table1[[#This Row],[Est. Annual 
Qty.]]</f>
        <v>0</v>
      </c>
      <c r="I33" s="31" t="s">
        <v>55</v>
      </c>
      <c r="J33" s="32"/>
      <c r="K33" s="33"/>
    </row>
    <row r="34" spans="1:12" ht="15.75" thickBot="1" x14ac:dyDescent="0.3">
      <c r="A34" s="7" t="s">
        <v>23</v>
      </c>
      <c r="B34" s="37">
        <v>0</v>
      </c>
      <c r="C34" s="38"/>
      <c r="D34" s="9" t="s">
        <v>31</v>
      </c>
      <c r="E34" s="37">
        <v>0</v>
      </c>
      <c r="F34" s="9">
        <v>2</v>
      </c>
      <c r="G34" s="10">
        <f>Table1[[#This Row],[Container 
Disposal Price]]*Table1[[#This Row],[Est. Annual 
Qty.]]</f>
        <v>0</v>
      </c>
      <c r="I34" s="42"/>
      <c r="J34" s="50" t="s">
        <v>56</v>
      </c>
      <c r="K34" s="51">
        <v>0</v>
      </c>
    </row>
    <row r="35" spans="1:12" ht="15.75" thickTop="1" x14ac:dyDescent="0.25">
      <c r="A35" s="7" t="s">
        <v>24</v>
      </c>
      <c r="B35" s="37">
        <v>0</v>
      </c>
      <c r="C35" s="38"/>
      <c r="D35" s="9" t="s">
        <v>31</v>
      </c>
      <c r="E35" s="37">
        <v>0</v>
      </c>
      <c r="F35" s="9">
        <v>10</v>
      </c>
      <c r="G35" s="10">
        <f>Table1[[#This Row],[Container 
Disposal Price]]*Table1[[#This Row],[Est. Annual 
Qty.]]</f>
        <v>0</v>
      </c>
      <c r="I35" s="17"/>
      <c r="J35" s="27"/>
      <c r="K35" s="28"/>
    </row>
    <row r="36" spans="1:12" x14ac:dyDescent="0.25">
      <c r="A36" s="7" t="s">
        <v>37</v>
      </c>
      <c r="B36" s="37">
        <v>0</v>
      </c>
      <c r="C36" s="38"/>
      <c r="D36" s="9" t="s">
        <v>32</v>
      </c>
      <c r="E36" s="37">
        <v>0</v>
      </c>
      <c r="F36" s="9">
        <v>1</v>
      </c>
      <c r="G36" s="10">
        <f>Table1[[#This Row],[Container 
Disposal Price]]*Table1[[#This Row],[Est. Annual 
Qty.]]</f>
        <v>0</v>
      </c>
      <c r="I36" s="31" t="s">
        <v>63</v>
      </c>
      <c r="J36" s="32"/>
      <c r="K36" s="33"/>
      <c r="L36" s="43"/>
    </row>
    <row r="37" spans="1:12" ht="15.75" thickBot="1" x14ac:dyDescent="0.3">
      <c r="A37" s="7" t="s">
        <v>25</v>
      </c>
      <c r="B37" s="37">
        <v>0</v>
      </c>
      <c r="C37" s="38"/>
      <c r="D37" s="9" t="s">
        <v>31</v>
      </c>
      <c r="E37" s="37">
        <v>0</v>
      </c>
      <c r="F37" s="9">
        <v>5</v>
      </c>
      <c r="G37" s="10">
        <f>Table1[[#This Row],[Container 
Disposal Price]]*Table1[[#This Row],[Est. Annual 
Qty.]]</f>
        <v>0</v>
      </c>
      <c r="I37" s="42"/>
      <c r="J37" s="50" t="s">
        <v>56</v>
      </c>
      <c r="K37" s="44">
        <f>K31+K34</f>
        <v>0</v>
      </c>
    </row>
    <row r="38" spans="1:12" ht="15.75" thickTop="1" x14ac:dyDescent="0.25">
      <c r="A38" s="7" t="s">
        <v>26</v>
      </c>
      <c r="B38" s="37">
        <v>0</v>
      </c>
      <c r="C38" s="38"/>
      <c r="D38" s="9" t="s">
        <v>31</v>
      </c>
      <c r="E38" s="37">
        <v>0</v>
      </c>
      <c r="F38" s="9">
        <v>5</v>
      </c>
      <c r="G38" s="10">
        <f>Table1[[#This Row],[Container 
Disposal Price]]*Table1[[#This Row],[Est. Annual 
Qty.]]</f>
        <v>0</v>
      </c>
      <c r="I38" s="43"/>
      <c r="J38" s="43"/>
      <c r="K38" s="43"/>
    </row>
    <row r="39" spans="1:12" x14ac:dyDescent="0.25">
      <c r="A39" s="7" t="s">
        <v>27</v>
      </c>
      <c r="B39" s="37">
        <v>0</v>
      </c>
      <c r="C39" s="38"/>
      <c r="D39" s="9" t="s">
        <v>31</v>
      </c>
      <c r="E39" s="37">
        <v>0</v>
      </c>
      <c r="F39" s="9">
        <v>4</v>
      </c>
      <c r="G39" s="10">
        <f>Table1[[#This Row],[Container 
Disposal Price]]*Table1[[#This Row],[Est. Annual 
Qty.]]</f>
        <v>0</v>
      </c>
    </row>
    <row r="40" spans="1:12" x14ac:dyDescent="0.25">
      <c r="A40" s="7" t="s">
        <v>28</v>
      </c>
      <c r="B40" s="37">
        <v>0</v>
      </c>
      <c r="C40" s="38"/>
      <c r="D40" s="9" t="s">
        <v>32</v>
      </c>
      <c r="E40" s="37">
        <v>0</v>
      </c>
      <c r="F40" s="9">
        <v>1</v>
      </c>
      <c r="G40" s="10">
        <f>Table1[[#This Row],[Container 
Disposal Price]]*Table1[[#This Row],[Est. Annual 
Qty.]]</f>
        <v>0</v>
      </c>
    </row>
    <row r="41" spans="1:12" x14ac:dyDescent="0.25">
      <c r="A41" s="7" t="s">
        <v>29</v>
      </c>
      <c r="B41" s="37">
        <v>0</v>
      </c>
      <c r="C41" s="38"/>
      <c r="D41" s="9" t="s">
        <v>32</v>
      </c>
      <c r="E41" s="37">
        <v>0</v>
      </c>
      <c r="F41" s="9">
        <v>2</v>
      </c>
      <c r="G41" s="10">
        <f>Table1[[#This Row],[Container 
Disposal Price]]*Table1[[#This Row],[Est. Annual 
Qty.]]</f>
        <v>0</v>
      </c>
    </row>
    <row r="42" spans="1:12" x14ac:dyDescent="0.25">
      <c r="A42" s="7" t="s">
        <v>72</v>
      </c>
      <c r="B42" s="37">
        <v>0</v>
      </c>
      <c r="C42" s="38"/>
      <c r="D42" s="9" t="s">
        <v>71</v>
      </c>
      <c r="E42" s="37">
        <v>0</v>
      </c>
      <c r="F42" s="9">
        <v>2</v>
      </c>
      <c r="G42" s="10">
        <f>Table1[[#This Row],[Container 
Disposal Price]]*Table1[[#This Row],[Est. Annual 
Qty.]]</f>
        <v>0</v>
      </c>
    </row>
    <row r="43" spans="1:12" x14ac:dyDescent="0.25">
      <c r="A43" s="8" t="s">
        <v>70</v>
      </c>
      <c r="B43" s="37">
        <v>0</v>
      </c>
      <c r="C43" s="38"/>
      <c r="D43" s="9" t="s">
        <v>71</v>
      </c>
      <c r="E43" s="37">
        <v>0</v>
      </c>
      <c r="F43" s="9">
        <v>10</v>
      </c>
      <c r="G43" s="10">
        <f>Table1[[#This Row],[Container 
Disposal Price]]*Table1[[#This Row],[Est. Annual 
Qty.]]</f>
        <v>0</v>
      </c>
    </row>
    <row r="44" spans="1:12" x14ac:dyDescent="0.25">
      <c r="A44" s="52" t="s">
        <v>61</v>
      </c>
      <c r="B44" s="40">
        <v>0</v>
      </c>
      <c r="C44" s="36"/>
      <c r="D44" s="39"/>
      <c r="E44" s="40">
        <v>0</v>
      </c>
      <c r="F44" s="36"/>
      <c r="G44" s="10">
        <f>Table1[[#This Row],[Container 
Disposal Price]]*Table1[[#This Row],[Est. Annual 
Qty.]]</f>
        <v>0</v>
      </c>
    </row>
    <row r="45" spans="1:12" x14ac:dyDescent="0.25">
      <c r="A45" s="52" t="s">
        <v>61</v>
      </c>
      <c r="B45" s="40">
        <v>0</v>
      </c>
      <c r="C45" s="36"/>
      <c r="D45" s="39"/>
      <c r="E45" s="40">
        <v>0</v>
      </c>
      <c r="F45" s="36"/>
      <c r="G45" s="10">
        <f>Table1[[#This Row],[Container 
Disposal Price]]*Table1[[#This Row],[Est. Annual 
Qty.]]</f>
        <v>0</v>
      </c>
    </row>
    <row r="46" spans="1:12" x14ac:dyDescent="0.25">
      <c r="A46" s="52" t="s">
        <v>61</v>
      </c>
      <c r="B46" s="40">
        <v>0</v>
      </c>
      <c r="C46" s="53"/>
      <c r="D46" s="53"/>
      <c r="E46" s="65">
        <v>0</v>
      </c>
      <c r="F46" s="53"/>
      <c r="G46" s="11">
        <f>Table1[[#This Row],[Container 
Disposal Price]]*Table1[[#This Row],[Est. Annual 
Qty.]]</f>
        <v>0</v>
      </c>
    </row>
    <row r="47" spans="1:12" x14ac:dyDescent="0.25">
      <c r="A47" s="66" t="s">
        <v>46</v>
      </c>
      <c r="B47" s="67"/>
      <c r="C47" s="67"/>
      <c r="D47" s="67"/>
      <c r="E47" s="67"/>
      <c r="F47" s="67"/>
      <c r="G47" s="61">
        <f>SUM(Table1[Total Price])</f>
        <v>0</v>
      </c>
      <c r="H47" s="43"/>
    </row>
    <row r="48" spans="1:12" x14ac:dyDescent="0.25">
      <c r="A48" s="68" t="s">
        <v>47</v>
      </c>
      <c r="B48" s="69"/>
      <c r="C48" s="69"/>
      <c r="D48" s="69"/>
      <c r="E48" s="69"/>
      <c r="F48" s="69"/>
      <c r="G48" s="62">
        <v>0</v>
      </c>
      <c r="H48" s="43"/>
    </row>
    <row r="49" spans="1:8" x14ac:dyDescent="0.25">
      <c r="A49" s="68" t="s">
        <v>48</v>
      </c>
      <c r="B49" s="69"/>
      <c r="C49" s="69"/>
      <c r="D49" s="69"/>
      <c r="E49" s="69"/>
      <c r="F49" s="69"/>
      <c r="G49" s="63">
        <v>0</v>
      </c>
      <c r="H49" s="43"/>
    </row>
    <row r="50" spans="1:8" ht="15.75" thickBot="1" x14ac:dyDescent="0.3">
      <c r="A50" s="70" t="s">
        <v>42</v>
      </c>
      <c r="B50" s="71"/>
      <c r="C50" s="71"/>
      <c r="D50" s="71"/>
      <c r="E50" s="71"/>
      <c r="F50" s="71"/>
      <c r="G50" s="64">
        <f>SUM(G47:G49)</f>
        <v>0</v>
      </c>
      <c r="H50" s="43"/>
    </row>
    <row r="51" spans="1:8" ht="15.75" thickTop="1" x14ac:dyDescent="0.25"/>
  </sheetData>
  <sheetProtection algorithmName="SHA-512" hashValue="xhOHp6wdaFh9gd4dnnktiX1t9c/YHih05H6fX3L9wmiuZoWE6Izo4lMoBWsGtZujonvwEmMzwYQJF/+kft4emw==" saltValue="mjUgDV72YpUuCi4p4TJBXQ==" spinCount="100000" sheet="1" objects="1" scenarios="1" selectLockedCells="1"/>
  <mergeCells count="4">
    <mergeCell ref="A47:F47"/>
    <mergeCell ref="A49:F49"/>
    <mergeCell ref="A48:F48"/>
    <mergeCell ref="A50:F50"/>
  </mergeCells>
  <dataValidations count="1">
    <dataValidation type="list" allowBlank="1" showInputMessage="1" showErrorMessage="1" sqref="C7:C46" xr:uid="{00000000-0002-0000-0000-000000000000}">
      <formula1>"kg, L, cylinder, piece, ,"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zoomScale="85" zoomScaleNormal="85" workbookViewId="0">
      <selection activeCell="G49" sqref="G49"/>
    </sheetView>
  </sheetViews>
  <sheetFormatPr defaultRowHeight="15" x14ac:dyDescent="0.25"/>
  <cols>
    <col min="1" max="1" width="66" style="34" bestFit="1" customWidth="1"/>
    <col min="2" max="2" width="16.85546875" style="34" customWidth="1"/>
    <col min="3" max="3" width="8.140625" style="34" bestFit="1" customWidth="1"/>
    <col min="4" max="4" width="11.140625" style="34" customWidth="1"/>
    <col min="5" max="5" width="21" style="34" customWidth="1"/>
    <col min="6" max="6" width="11.85546875" style="34" customWidth="1"/>
    <col min="7" max="7" width="14.28515625" style="34" customWidth="1"/>
    <col min="8" max="8" width="9.140625" style="34"/>
    <col min="9" max="9" width="12" style="34" customWidth="1"/>
    <col min="10" max="10" width="65.7109375" style="34" customWidth="1"/>
    <col min="11" max="11" width="12" style="34" customWidth="1"/>
    <col min="12" max="16384" width="9.140625" style="34"/>
  </cols>
  <sheetData>
    <row r="1" spans="1:11" ht="15.75" x14ac:dyDescent="0.25">
      <c r="A1" s="1" t="s">
        <v>66</v>
      </c>
    </row>
    <row r="2" spans="1:11" x14ac:dyDescent="0.25">
      <c r="A2" s="4"/>
    </row>
    <row r="3" spans="1:11" x14ac:dyDescent="0.25">
      <c r="A3" s="3" t="s">
        <v>43</v>
      </c>
    </row>
    <row r="4" spans="1:11" x14ac:dyDescent="0.25">
      <c r="A4" s="4"/>
    </row>
    <row r="5" spans="1:11" x14ac:dyDescent="0.25">
      <c r="A5" s="5" t="s">
        <v>44</v>
      </c>
      <c r="B5" s="35"/>
      <c r="C5" s="35"/>
      <c r="D5" s="35"/>
      <c r="E5" s="35"/>
      <c r="F5" s="35"/>
      <c r="G5" s="35"/>
      <c r="I5" s="5" t="s">
        <v>58</v>
      </c>
      <c r="J5" s="4"/>
      <c r="K5" s="4"/>
    </row>
    <row r="6" spans="1:11" ht="30" x14ac:dyDescent="0.25">
      <c r="A6" s="6" t="s">
        <v>14</v>
      </c>
      <c r="B6" s="54" t="s">
        <v>64</v>
      </c>
      <c r="C6" s="54" t="s">
        <v>34</v>
      </c>
      <c r="D6" s="6" t="s">
        <v>39</v>
      </c>
      <c r="E6" s="54" t="s">
        <v>41</v>
      </c>
      <c r="F6" s="54" t="s">
        <v>40</v>
      </c>
      <c r="G6" s="6" t="s">
        <v>30</v>
      </c>
      <c r="I6" s="31" t="s">
        <v>54</v>
      </c>
      <c r="J6" s="32"/>
      <c r="K6" s="33"/>
    </row>
    <row r="7" spans="1:11" x14ac:dyDescent="0.25">
      <c r="A7" s="7" t="s">
        <v>0</v>
      </c>
      <c r="B7" s="37">
        <v>0</v>
      </c>
      <c r="C7" s="38"/>
      <c r="D7" s="9" t="s">
        <v>31</v>
      </c>
      <c r="E7" s="37">
        <v>0</v>
      </c>
      <c r="F7" s="9">
        <v>4</v>
      </c>
      <c r="G7" s="58">
        <f>Table13[[#This Row],[Container 
Disposal Cost]]*Table13[[#This Row],[Est. Annual 
Qty.]]</f>
        <v>0</v>
      </c>
      <c r="I7" s="41"/>
      <c r="J7" s="45"/>
      <c r="K7" s="46">
        <v>0</v>
      </c>
    </row>
    <row r="8" spans="1:11" x14ac:dyDescent="0.25">
      <c r="A8" s="7" t="s">
        <v>1</v>
      </c>
      <c r="B8" s="37">
        <v>0</v>
      </c>
      <c r="C8" s="38"/>
      <c r="D8" s="9" t="s">
        <v>31</v>
      </c>
      <c r="E8" s="37">
        <v>0</v>
      </c>
      <c r="F8" s="9">
        <v>3</v>
      </c>
      <c r="G8" s="58">
        <f>Table13[[#This Row],[Container 
Disposal Cost]]*Table13[[#This Row],[Est. Annual 
Qty.]]</f>
        <v>0</v>
      </c>
      <c r="I8" s="41"/>
      <c r="J8" s="47"/>
      <c r="K8" s="48">
        <v>0</v>
      </c>
    </row>
    <row r="9" spans="1:11" x14ac:dyDescent="0.25">
      <c r="A9" s="7" t="s">
        <v>2</v>
      </c>
      <c r="B9" s="37">
        <v>0</v>
      </c>
      <c r="C9" s="38"/>
      <c r="D9" s="9" t="s">
        <v>31</v>
      </c>
      <c r="E9" s="37">
        <v>0</v>
      </c>
      <c r="F9" s="9">
        <v>5</v>
      </c>
      <c r="G9" s="58">
        <f>Table13[[#This Row],[Container 
Disposal Cost]]*Table13[[#This Row],[Est. Annual 
Qty.]]</f>
        <v>0</v>
      </c>
      <c r="I9" s="41"/>
      <c r="J9" s="47"/>
      <c r="K9" s="48">
        <v>0</v>
      </c>
    </row>
    <row r="10" spans="1:11" x14ac:dyDescent="0.25">
      <c r="A10" s="7" t="s">
        <v>69</v>
      </c>
      <c r="B10" s="37">
        <v>0</v>
      </c>
      <c r="C10" s="38"/>
      <c r="D10" s="9" t="s">
        <v>32</v>
      </c>
      <c r="E10" s="37">
        <v>0</v>
      </c>
      <c r="F10" s="9">
        <v>1</v>
      </c>
      <c r="G10" s="58">
        <f>Table13[[#This Row],[Container 
Disposal Cost]]*Table13[[#This Row],[Est. Annual 
Qty.]]</f>
        <v>0</v>
      </c>
      <c r="I10" s="41"/>
      <c r="J10" s="47"/>
      <c r="K10" s="48">
        <v>0</v>
      </c>
    </row>
    <row r="11" spans="1:11" x14ac:dyDescent="0.25">
      <c r="A11" s="7" t="s">
        <v>3</v>
      </c>
      <c r="B11" s="37">
        <v>0</v>
      </c>
      <c r="C11" s="38"/>
      <c r="D11" s="9" t="s">
        <v>32</v>
      </c>
      <c r="E11" s="37">
        <v>0</v>
      </c>
      <c r="F11" s="9">
        <v>1</v>
      </c>
      <c r="G11" s="58">
        <f>Table13[[#This Row],[Container 
Disposal Cost]]*Table13[[#This Row],[Est. Annual 
Qty.]]</f>
        <v>0</v>
      </c>
      <c r="I11" s="41"/>
      <c r="J11" s="47"/>
      <c r="K11" s="48">
        <v>0</v>
      </c>
    </row>
    <row r="12" spans="1:11" x14ac:dyDescent="0.25">
      <c r="A12" s="7" t="s">
        <v>4</v>
      </c>
      <c r="B12" s="37">
        <v>0</v>
      </c>
      <c r="C12" s="38"/>
      <c r="D12" s="9" t="s">
        <v>33</v>
      </c>
      <c r="E12" s="37">
        <v>0</v>
      </c>
      <c r="F12" s="9">
        <v>2</v>
      </c>
      <c r="G12" s="58">
        <f>Table13[[#This Row],[Container 
Disposal Cost]]*Table13[[#This Row],[Est. Annual 
Qty.]]</f>
        <v>0</v>
      </c>
      <c r="I12" s="41"/>
      <c r="J12" s="47"/>
      <c r="K12" s="48">
        <v>0</v>
      </c>
    </row>
    <row r="13" spans="1:11" x14ac:dyDescent="0.25">
      <c r="A13" s="7" t="s">
        <v>38</v>
      </c>
      <c r="B13" s="37">
        <v>0</v>
      </c>
      <c r="C13" s="38"/>
      <c r="D13" s="9" t="s">
        <v>32</v>
      </c>
      <c r="E13" s="37">
        <v>0</v>
      </c>
      <c r="F13" s="9">
        <v>5</v>
      </c>
      <c r="G13" s="58">
        <f>Table13[[#This Row],[Container 
Disposal Cost]]*Table13[[#This Row],[Est. Annual 
Qty.]]</f>
        <v>0</v>
      </c>
      <c r="I13" s="41"/>
      <c r="J13" s="47"/>
      <c r="K13" s="48">
        <v>0</v>
      </c>
    </row>
    <row r="14" spans="1:11" x14ac:dyDescent="0.25">
      <c r="A14" s="7" t="s">
        <v>5</v>
      </c>
      <c r="B14" s="37">
        <v>0</v>
      </c>
      <c r="C14" s="38"/>
      <c r="D14" s="9" t="s">
        <v>32</v>
      </c>
      <c r="E14" s="37">
        <v>0</v>
      </c>
      <c r="F14" s="9">
        <v>1</v>
      </c>
      <c r="G14" s="58">
        <f>Table13[[#This Row],[Container 
Disposal Cost]]*Table13[[#This Row],[Est. Annual 
Qty.]]</f>
        <v>0</v>
      </c>
      <c r="I14" s="49"/>
      <c r="J14" s="47"/>
      <c r="K14" s="48">
        <v>0</v>
      </c>
    </row>
    <row r="15" spans="1:11" ht="15.75" thickBot="1" x14ac:dyDescent="0.3">
      <c r="A15" s="7" t="s">
        <v>6</v>
      </c>
      <c r="B15" s="37">
        <v>0</v>
      </c>
      <c r="C15" s="38"/>
      <c r="D15" s="9" t="s">
        <v>32</v>
      </c>
      <c r="E15" s="37">
        <v>0</v>
      </c>
      <c r="F15" s="9">
        <v>1</v>
      </c>
      <c r="G15" s="58">
        <f>Table13[[#This Row],[Container 
Disposal Cost]]*Table13[[#This Row],[Est. Annual 
Qty.]]</f>
        <v>0</v>
      </c>
      <c r="I15" s="24"/>
      <c r="J15" s="25"/>
      <c r="K15" s="26">
        <f>SUM(K7:K14)</f>
        <v>0</v>
      </c>
    </row>
    <row r="16" spans="1:11" ht="15.75" thickTop="1" x14ac:dyDescent="0.25">
      <c r="A16" s="7" t="s">
        <v>7</v>
      </c>
      <c r="B16" s="37">
        <v>0</v>
      </c>
      <c r="C16" s="38"/>
      <c r="D16" s="9" t="s">
        <v>31</v>
      </c>
      <c r="E16" s="37">
        <v>0</v>
      </c>
      <c r="F16" s="9">
        <v>2</v>
      </c>
      <c r="G16" s="58">
        <f>Table13[[#This Row],[Container 
Disposal Cost]]*Table13[[#This Row],[Est. Annual 
Qty.]]</f>
        <v>0</v>
      </c>
      <c r="I16" s="17"/>
      <c r="J16" s="27"/>
      <c r="K16" s="28"/>
    </row>
    <row r="17" spans="1:11" x14ac:dyDescent="0.25">
      <c r="A17" s="7" t="s">
        <v>68</v>
      </c>
      <c r="B17" s="37">
        <v>0</v>
      </c>
      <c r="C17" s="38"/>
      <c r="D17" s="9" t="s">
        <v>31</v>
      </c>
      <c r="E17" s="37">
        <v>0</v>
      </c>
      <c r="F17" s="9">
        <v>4</v>
      </c>
      <c r="G17" s="58">
        <f>Table13[[#This Row],[Container 
Disposal Cost]]*Table13[[#This Row],[Est. Annual 
Qty.]]</f>
        <v>0</v>
      </c>
      <c r="I17" s="31" t="s">
        <v>55</v>
      </c>
      <c r="J17" s="32"/>
      <c r="K17" s="33"/>
    </row>
    <row r="18" spans="1:11" ht="15.75" thickBot="1" x14ac:dyDescent="0.3">
      <c r="A18" s="7" t="s">
        <v>8</v>
      </c>
      <c r="B18" s="37">
        <v>0</v>
      </c>
      <c r="C18" s="38"/>
      <c r="D18" s="9" t="s">
        <v>32</v>
      </c>
      <c r="E18" s="37">
        <v>0</v>
      </c>
      <c r="F18" s="9">
        <v>5</v>
      </c>
      <c r="G18" s="58">
        <f>Table13[[#This Row],[Container 
Disposal Cost]]*Table13[[#This Row],[Est. Annual 
Qty.]]</f>
        <v>0</v>
      </c>
      <c r="I18" s="42"/>
      <c r="J18" s="50" t="s">
        <v>56</v>
      </c>
      <c r="K18" s="51">
        <v>0</v>
      </c>
    </row>
    <row r="19" spans="1:11" ht="15.75" thickTop="1" x14ac:dyDescent="0.25">
      <c r="A19" s="7" t="s">
        <v>9</v>
      </c>
      <c r="B19" s="37">
        <v>0</v>
      </c>
      <c r="C19" s="38"/>
      <c r="D19" s="9" t="s">
        <v>31</v>
      </c>
      <c r="E19" s="37">
        <v>0</v>
      </c>
      <c r="F19" s="9">
        <v>2</v>
      </c>
      <c r="G19" s="58">
        <f>Table13[[#This Row],[Container 
Disposal Cost]]*Table13[[#This Row],[Est. Annual 
Qty.]]</f>
        <v>0</v>
      </c>
      <c r="I19" s="17"/>
      <c r="J19" s="27"/>
      <c r="K19" s="28"/>
    </row>
    <row r="20" spans="1:11" x14ac:dyDescent="0.25">
      <c r="A20" s="7" t="s">
        <v>10</v>
      </c>
      <c r="B20" s="37">
        <v>0</v>
      </c>
      <c r="C20" s="38"/>
      <c r="D20" s="9" t="s">
        <v>32</v>
      </c>
      <c r="E20" s="37">
        <v>0</v>
      </c>
      <c r="F20" s="9">
        <v>2</v>
      </c>
      <c r="G20" s="58">
        <f>Table13[[#This Row],[Container 
Disposal Cost]]*Table13[[#This Row],[Est. Annual 
Qty.]]</f>
        <v>0</v>
      </c>
      <c r="I20" s="31" t="s">
        <v>63</v>
      </c>
      <c r="J20" s="32"/>
      <c r="K20" s="33"/>
    </row>
    <row r="21" spans="1:11" ht="15.75" thickBot="1" x14ac:dyDescent="0.3">
      <c r="A21" s="7" t="s">
        <v>11</v>
      </c>
      <c r="B21" s="37">
        <v>0</v>
      </c>
      <c r="C21" s="38"/>
      <c r="D21" s="9" t="s">
        <v>31</v>
      </c>
      <c r="E21" s="37">
        <v>0</v>
      </c>
      <c r="F21" s="9">
        <v>2</v>
      </c>
      <c r="G21" s="58">
        <f>Table13[[#This Row],[Container 
Disposal Cost]]*Table13[[#This Row],[Est. Annual 
Qty.]]</f>
        <v>0</v>
      </c>
      <c r="I21" s="42"/>
      <c r="J21" s="50" t="s">
        <v>56</v>
      </c>
      <c r="K21" s="44">
        <f>K15+K18</f>
        <v>0</v>
      </c>
    </row>
    <row r="22" spans="1:11" ht="15.75" thickTop="1" x14ac:dyDescent="0.25">
      <c r="A22" s="7" t="s">
        <v>12</v>
      </c>
      <c r="B22" s="37">
        <v>0</v>
      </c>
      <c r="C22" s="38"/>
      <c r="D22" s="9" t="s">
        <v>31</v>
      </c>
      <c r="E22" s="37">
        <v>0</v>
      </c>
      <c r="F22" s="9">
        <v>1</v>
      </c>
      <c r="G22" s="58">
        <f>Table13[[#This Row],[Container 
Disposal Cost]]*Table13[[#This Row],[Est. Annual 
Qty.]]</f>
        <v>0</v>
      </c>
    </row>
    <row r="23" spans="1:11" x14ac:dyDescent="0.25">
      <c r="A23" s="7" t="s">
        <v>13</v>
      </c>
      <c r="B23" s="37">
        <v>0</v>
      </c>
      <c r="C23" s="38"/>
      <c r="D23" s="9" t="s">
        <v>31</v>
      </c>
      <c r="E23" s="37">
        <v>0</v>
      </c>
      <c r="F23" s="9">
        <v>2</v>
      </c>
      <c r="G23" s="58">
        <f>Table13[[#This Row],[Container 
Disposal Cost]]*Table13[[#This Row],[Est. Annual 
Qty.]]</f>
        <v>0</v>
      </c>
    </row>
    <row r="24" spans="1:11" x14ac:dyDescent="0.25">
      <c r="A24" s="7" t="s">
        <v>15</v>
      </c>
      <c r="B24" s="37">
        <v>0</v>
      </c>
      <c r="C24" s="38"/>
      <c r="D24" s="9" t="s">
        <v>32</v>
      </c>
      <c r="E24" s="37">
        <v>0</v>
      </c>
      <c r="F24" s="9">
        <v>2</v>
      </c>
      <c r="G24" s="58">
        <f>Table13[[#This Row],[Container 
Disposal Cost]]*Table13[[#This Row],[Est. Annual 
Qty.]]</f>
        <v>0</v>
      </c>
    </row>
    <row r="25" spans="1:11" x14ac:dyDescent="0.25">
      <c r="A25" s="7" t="s">
        <v>16</v>
      </c>
      <c r="B25" s="37">
        <v>0</v>
      </c>
      <c r="C25" s="38"/>
      <c r="D25" s="9" t="s">
        <v>31</v>
      </c>
      <c r="E25" s="37">
        <v>0</v>
      </c>
      <c r="F25" s="9">
        <v>1</v>
      </c>
      <c r="G25" s="58">
        <f>Table13[[#This Row],[Container 
Disposal Cost]]*Table13[[#This Row],[Est. Annual 
Qty.]]</f>
        <v>0</v>
      </c>
    </row>
    <row r="26" spans="1:11" x14ac:dyDescent="0.25">
      <c r="A26" s="7" t="s">
        <v>17</v>
      </c>
      <c r="B26" s="37">
        <v>0</v>
      </c>
      <c r="C26" s="38"/>
      <c r="D26" s="9" t="s">
        <v>32</v>
      </c>
      <c r="E26" s="37">
        <v>0</v>
      </c>
      <c r="F26" s="9">
        <v>1</v>
      </c>
      <c r="G26" s="58">
        <f>Table13[[#This Row],[Container 
Disposal Cost]]*Table13[[#This Row],[Est. Annual 
Qty.]]</f>
        <v>0</v>
      </c>
    </row>
    <row r="27" spans="1:11" x14ac:dyDescent="0.25">
      <c r="A27" s="7" t="s">
        <v>18</v>
      </c>
      <c r="B27" s="37">
        <v>0</v>
      </c>
      <c r="C27" s="38"/>
      <c r="D27" s="9" t="s">
        <v>31</v>
      </c>
      <c r="E27" s="37">
        <v>0</v>
      </c>
      <c r="F27" s="9">
        <v>1</v>
      </c>
      <c r="G27" s="58">
        <f>Table13[[#This Row],[Container 
Disposal Cost]]*Table13[[#This Row],[Est. Annual 
Qty.]]</f>
        <v>0</v>
      </c>
    </row>
    <row r="28" spans="1:11" x14ac:dyDescent="0.25">
      <c r="A28" s="7" t="s">
        <v>36</v>
      </c>
      <c r="B28" s="37">
        <v>0</v>
      </c>
      <c r="C28" s="38"/>
      <c r="D28" s="9" t="s">
        <v>31</v>
      </c>
      <c r="E28" s="37">
        <v>0</v>
      </c>
      <c r="F28" s="9">
        <v>20</v>
      </c>
      <c r="G28" s="58">
        <f>Table13[[#This Row],[Container 
Disposal Cost]]*Table13[[#This Row],[Est. Annual 
Qty.]]</f>
        <v>0</v>
      </c>
    </row>
    <row r="29" spans="1:11" x14ac:dyDescent="0.25">
      <c r="A29" s="7" t="s">
        <v>35</v>
      </c>
      <c r="B29" s="37">
        <v>0</v>
      </c>
      <c r="C29" s="38"/>
      <c r="D29" s="9" t="s">
        <v>31</v>
      </c>
      <c r="E29" s="37">
        <v>0</v>
      </c>
      <c r="F29" s="9">
        <v>2</v>
      </c>
      <c r="G29" s="58">
        <f>Table13[[#This Row],[Container 
Disposal Cost]]*Table13[[#This Row],[Est. Annual 
Qty.]]</f>
        <v>0</v>
      </c>
    </row>
    <row r="30" spans="1:11" x14ac:dyDescent="0.25">
      <c r="A30" s="7" t="s">
        <v>19</v>
      </c>
      <c r="B30" s="37">
        <v>0</v>
      </c>
      <c r="C30" s="38"/>
      <c r="D30" s="9" t="s">
        <v>33</v>
      </c>
      <c r="E30" s="37">
        <v>0</v>
      </c>
      <c r="F30" s="9">
        <v>2</v>
      </c>
      <c r="G30" s="58">
        <f>Table13[[#This Row],[Container 
Disposal Cost]]*Table13[[#This Row],[Est. Annual 
Qty.]]</f>
        <v>0</v>
      </c>
    </row>
    <row r="31" spans="1:11" x14ac:dyDescent="0.25">
      <c r="A31" s="7" t="s">
        <v>20</v>
      </c>
      <c r="B31" s="37">
        <v>0</v>
      </c>
      <c r="C31" s="38"/>
      <c r="D31" s="9" t="s">
        <v>32</v>
      </c>
      <c r="E31" s="37">
        <v>0</v>
      </c>
      <c r="F31" s="9">
        <v>2</v>
      </c>
      <c r="G31" s="58">
        <f>Table13[[#This Row],[Container 
Disposal Cost]]*Table13[[#This Row],[Est. Annual 
Qty.]]</f>
        <v>0</v>
      </c>
    </row>
    <row r="32" spans="1:11" x14ac:dyDescent="0.25">
      <c r="A32" s="7" t="s">
        <v>21</v>
      </c>
      <c r="B32" s="37">
        <v>0</v>
      </c>
      <c r="C32" s="38"/>
      <c r="D32" s="9" t="s">
        <v>32</v>
      </c>
      <c r="E32" s="37">
        <v>0</v>
      </c>
      <c r="F32" s="9">
        <v>1</v>
      </c>
      <c r="G32" s="58">
        <f>Table13[[#This Row],[Container 
Disposal Cost]]*Table13[[#This Row],[Est. Annual 
Qty.]]</f>
        <v>0</v>
      </c>
    </row>
    <row r="33" spans="1:7" x14ac:dyDescent="0.25">
      <c r="A33" s="7" t="s">
        <v>22</v>
      </c>
      <c r="B33" s="37">
        <v>0</v>
      </c>
      <c r="C33" s="38"/>
      <c r="D33" s="9" t="s">
        <v>32</v>
      </c>
      <c r="E33" s="37">
        <v>0</v>
      </c>
      <c r="F33" s="9">
        <v>1</v>
      </c>
      <c r="G33" s="58">
        <f>Table13[[#This Row],[Container 
Disposal Cost]]*Table13[[#This Row],[Est. Annual 
Qty.]]</f>
        <v>0</v>
      </c>
    </row>
    <row r="34" spans="1:7" x14ac:dyDescent="0.25">
      <c r="A34" s="7" t="s">
        <v>23</v>
      </c>
      <c r="B34" s="37">
        <v>0</v>
      </c>
      <c r="C34" s="38"/>
      <c r="D34" s="9" t="s">
        <v>31</v>
      </c>
      <c r="E34" s="37">
        <v>0</v>
      </c>
      <c r="F34" s="9">
        <v>2</v>
      </c>
      <c r="G34" s="58">
        <f>Table13[[#This Row],[Container 
Disposal Cost]]*Table13[[#This Row],[Est. Annual 
Qty.]]</f>
        <v>0</v>
      </c>
    </row>
    <row r="35" spans="1:7" x14ac:dyDescent="0.25">
      <c r="A35" s="7" t="s">
        <v>24</v>
      </c>
      <c r="B35" s="37">
        <v>0</v>
      </c>
      <c r="C35" s="38"/>
      <c r="D35" s="9" t="s">
        <v>31</v>
      </c>
      <c r="E35" s="37">
        <v>0</v>
      </c>
      <c r="F35" s="9">
        <v>10</v>
      </c>
      <c r="G35" s="58">
        <f>Table13[[#This Row],[Container 
Disposal Cost]]*Table13[[#This Row],[Est. Annual 
Qty.]]</f>
        <v>0</v>
      </c>
    </row>
    <row r="36" spans="1:7" x14ac:dyDescent="0.25">
      <c r="A36" s="7" t="s">
        <v>37</v>
      </c>
      <c r="B36" s="37">
        <v>0</v>
      </c>
      <c r="C36" s="38"/>
      <c r="D36" s="9" t="s">
        <v>32</v>
      </c>
      <c r="E36" s="37">
        <v>0</v>
      </c>
      <c r="F36" s="9">
        <v>1</v>
      </c>
      <c r="G36" s="58">
        <f>Table13[[#This Row],[Container 
Disposal Cost]]*Table13[[#This Row],[Est. Annual 
Qty.]]</f>
        <v>0</v>
      </c>
    </row>
    <row r="37" spans="1:7" x14ac:dyDescent="0.25">
      <c r="A37" s="7" t="s">
        <v>25</v>
      </c>
      <c r="B37" s="37">
        <v>0</v>
      </c>
      <c r="C37" s="38"/>
      <c r="D37" s="9" t="s">
        <v>31</v>
      </c>
      <c r="E37" s="37">
        <v>0</v>
      </c>
      <c r="F37" s="9">
        <v>5</v>
      </c>
      <c r="G37" s="58">
        <f>Table13[[#This Row],[Container 
Disposal Cost]]*Table13[[#This Row],[Est. Annual 
Qty.]]</f>
        <v>0</v>
      </c>
    </row>
    <row r="38" spans="1:7" x14ac:dyDescent="0.25">
      <c r="A38" s="7" t="s">
        <v>26</v>
      </c>
      <c r="B38" s="37">
        <v>0</v>
      </c>
      <c r="C38" s="38"/>
      <c r="D38" s="9" t="s">
        <v>31</v>
      </c>
      <c r="E38" s="37">
        <v>0</v>
      </c>
      <c r="F38" s="9">
        <v>5</v>
      </c>
      <c r="G38" s="58">
        <f>Table13[[#This Row],[Container 
Disposal Cost]]*Table13[[#This Row],[Est. Annual 
Qty.]]</f>
        <v>0</v>
      </c>
    </row>
    <row r="39" spans="1:7" x14ac:dyDescent="0.25">
      <c r="A39" s="7" t="s">
        <v>27</v>
      </c>
      <c r="B39" s="37">
        <v>0</v>
      </c>
      <c r="C39" s="38"/>
      <c r="D39" s="9" t="s">
        <v>31</v>
      </c>
      <c r="E39" s="37">
        <v>0</v>
      </c>
      <c r="F39" s="9">
        <v>4</v>
      </c>
      <c r="G39" s="58">
        <f>Table13[[#This Row],[Container 
Disposal Cost]]*Table13[[#This Row],[Est. Annual 
Qty.]]</f>
        <v>0</v>
      </c>
    </row>
    <row r="40" spans="1:7" x14ac:dyDescent="0.25">
      <c r="A40" s="7" t="s">
        <v>28</v>
      </c>
      <c r="B40" s="37">
        <v>0</v>
      </c>
      <c r="C40" s="38"/>
      <c r="D40" s="9" t="s">
        <v>32</v>
      </c>
      <c r="E40" s="37">
        <v>0</v>
      </c>
      <c r="F40" s="9">
        <v>1</v>
      </c>
      <c r="G40" s="58">
        <f>Table13[[#This Row],[Container 
Disposal Cost]]*Table13[[#This Row],[Est. Annual 
Qty.]]</f>
        <v>0</v>
      </c>
    </row>
    <row r="41" spans="1:7" x14ac:dyDescent="0.25">
      <c r="A41" s="7" t="s">
        <v>29</v>
      </c>
      <c r="B41" s="37">
        <v>0</v>
      </c>
      <c r="C41" s="38"/>
      <c r="D41" s="9" t="s">
        <v>32</v>
      </c>
      <c r="E41" s="37">
        <v>0</v>
      </c>
      <c r="F41" s="9">
        <v>2</v>
      </c>
      <c r="G41" s="58">
        <f>Table13[[#This Row],[Container 
Disposal Cost]]*Table13[[#This Row],[Est. Annual 
Qty.]]</f>
        <v>0</v>
      </c>
    </row>
    <row r="42" spans="1:7" x14ac:dyDescent="0.25">
      <c r="A42" s="7" t="s">
        <v>72</v>
      </c>
      <c r="B42" s="37">
        <v>0</v>
      </c>
      <c r="C42" s="38"/>
      <c r="D42" s="9" t="s">
        <v>71</v>
      </c>
      <c r="E42" s="37">
        <v>0</v>
      </c>
      <c r="F42" s="9">
        <v>2</v>
      </c>
      <c r="G42" s="58">
        <f>Table13[[#This Row],[Container 
Disposal Cost]]*Table13[[#This Row],[Est. Annual 
Qty.]]</f>
        <v>0</v>
      </c>
    </row>
    <row r="43" spans="1:7" x14ac:dyDescent="0.25">
      <c r="A43" s="8" t="s">
        <v>70</v>
      </c>
      <c r="B43" s="37">
        <v>0</v>
      </c>
      <c r="C43" s="38"/>
      <c r="D43" s="9" t="s">
        <v>71</v>
      </c>
      <c r="E43" s="37">
        <v>0</v>
      </c>
      <c r="F43" s="9">
        <v>10</v>
      </c>
      <c r="G43" s="58">
        <f>Table13[[#This Row],[Container 
Disposal Cost]]*Table13[[#This Row],[Est. Annual 
Qty.]]</f>
        <v>0</v>
      </c>
    </row>
    <row r="44" spans="1:7" x14ac:dyDescent="0.25">
      <c r="A44" s="52" t="s">
        <v>45</v>
      </c>
      <c r="B44" s="40">
        <v>0</v>
      </c>
      <c r="C44" s="36"/>
      <c r="D44" s="39"/>
      <c r="E44" s="40">
        <v>0</v>
      </c>
      <c r="F44" s="36"/>
      <c r="G44" s="58">
        <f>Table13[[#This Row],[Container 
Disposal Cost]]*Table13[[#This Row],[Est. Annual 
Qty.]]</f>
        <v>0</v>
      </c>
    </row>
    <row r="45" spans="1:7" x14ac:dyDescent="0.25">
      <c r="A45" s="52" t="s">
        <v>45</v>
      </c>
      <c r="B45" s="40">
        <v>0</v>
      </c>
      <c r="C45" s="36"/>
      <c r="D45" s="39"/>
      <c r="E45" s="40">
        <v>0</v>
      </c>
      <c r="F45" s="36"/>
      <c r="G45" s="58">
        <f>Table13[[#This Row],[Container 
Disposal Cost]]*Table13[[#This Row],[Est. Annual 
Qty.]]</f>
        <v>0</v>
      </c>
    </row>
    <row r="46" spans="1:7" x14ac:dyDescent="0.25">
      <c r="A46" s="52" t="s">
        <v>45</v>
      </c>
      <c r="B46" s="40">
        <v>0</v>
      </c>
      <c r="C46" s="53"/>
      <c r="D46" s="53"/>
      <c r="E46" s="65">
        <v>0</v>
      </c>
      <c r="F46" s="53"/>
      <c r="G46" s="58">
        <f>Table13[[#This Row],[Container 
Disposal Cost]]*Table13[[#This Row],[Est. Annual 
Qty.]]</f>
        <v>0</v>
      </c>
    </row>
    <row r="47" spans="1:7" x14ac:dyDescent="0.25">
      <c r="A47" s="67" t="s">
        <v>46</v>
      </c>
      <c r="B47" s="67"/>
      <c r="C47" s="67"/>
      <c r="D47" s="67"/>
      <c r="E47" s="67"/>
      <c r="F47" s="67"/>
      <c r="G47" s="56">
        <f>SUM(Table13[Total Price])</f>
        <v>0</v>
      </c>
    </row>
    <row r="48" spans="1:7" x14ac:dyDescent="0.25">
      <c r="A48" s="69" t="s">
        <v>47</v>
      </c>
      <c r="B48" s="69"/>
      <c r="C48" s="69"/>
      <c r="D48" s="69"/>
      <c r="E48" s="69"/>
      <c r="F48" s="69"/>
      <c r="G48" s="59">
        <v>0</v>
      </c>
    </row>
    <row r="49" spans="1:7" x14ac:dyDescent="0.25">
      <c r="A49" s="69" t="s">
        <v>48</v>
      </c>
      <c r="B49" s="69"/>
      <c r="C49" s="69"/>
      <c r="D49" s="69"/>
      <c r="E49" s="69"/>
      <c r="F49" s="69"/>
      <c r="G49" s="60">
        <v>0</v>
      </c>
    </row>
    <row r="50" spans="1:7" ht="15.75" thickBot="1" x14ac:dyDescent="0.3">
      <c r="A50" s="71" t="s">
        <v>42</v>
      </c>
      <c r="B50" s="71"/>
      <c r="C50" s="71"/>
      <c r="D50" s="71"/>
      <c r="E50" s="71"/>
      <c r="F50" s="71"/>
      <c r="G50" s="57">
        <f>SUM(G47:G49)</f>
        <v>0</v>
      </c>
    </row>
    <row r="51" spans="1:7" ht="15.75" thickTop="1" x14ac:dyDescent="0.25"/>
  </sheetData>
  <sheetProtection algorithmName="SHA-512" hashValue="iMl3/m7IQFe7fRGcGsBCtlNRSB+oECccY2PkxXB0n79bIya57NvM6ZLFonRvgCA5ZIxcWDFRZZWF+Kj5tDr/7g==" saltValue="xR5QyxzTuaRknvIEfac3CQ==" spinCount="100000" sheet="1" objects="1" scenarios="1" selectLockedCells="1"/>
  <mergeCells count="4">
    <mergeCell ref="A47:F47"/>
    <mergeCell ref="A48:F48"/>
    <mergeCell ref="A49:F49"/>
    <mergeCell ref="A50:F50"/>
  </mergeCells>
  <dataValidations count="1">
    <dataValidation type="list" allowBlank="1" showInputMessage="1" showErrorMessage="1" sqref="C7:C46" xr:uid="{00000000-0002-0000-0100-000000000000}">
      <formula1>"kg, L, cylinder, piece, ,"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zoomScale="85" zoomScaleNormal="85" workbookViewId="0">
      <selection activeCell="E34" sqref="E34"/>
    </sheetView>
  </sheetViews>
  <sheetFormatPr defaultRowHeight="15" x14ac:dyDescent="0.25"/>
  <cols>
    <col min="1" max="1" width="66" style="34" bestFit="1" customWidth="1"/>
    <col min="2" max="2" width="17.140625" style="34" customWidth="1"/>
    <col min="3" max="3" width="8.140625" style="34" bestFit="1" customWidth="1"/>
    <col min="4" max="4" width="11.140625" style="34" customWidth="1"/>
    <col min="5" max="5" width="21" style="34" customWidth="1"/>
    <col min="6" max="6" width="11.85546875" style="34" customWidth="1"/>
    <col min="7" max="7" width="14.28515625" style="34" customWidth="1"/>
    <col min="8" max="8" width="9.140625" style="34"/>
    <col min="9" max="9" width="12.28515625" style="34" customWidth="1"/>
    <col min="10" max="10" width="65.28515625" style="34" customWidth="1"/>
    <col min="11" max="11" width="12.5703125" style="34" customWidth="1"/>
    <col min="12" max="16384" width="9.140625" style="34"/>
  </cols>
  <sheetData>
    <row r="1" spans="1:11" ht="15.75" x14ac:dyDescent="0.25">
      <c r="A1" s="1" t="s">
        <v>67</v>
      </c>
    </row>
    <row r="2" spans="1:11" x14ac:dyDescent="0.25">
      <c r="A2" s="4"/>
    </row>
    <row r="3" spans="1:11" x14ac:dyDescent="0.25">
      <c r="A3" s="3" t="s">
        <v>43</v>
      </c>
    </row>
    <row r="4" spans="1:11" x14ac:dyDescent="0.25">
      <c r="A4" s="4"/>
    </row>
    <row r="5" spans="1:11" x14ac:dyDescent="0.25">
      <c r="A5" s="5" t="s">
        <v>44</v>
      </c>
      <c r="B5" s="35"/>
      <c r="C5" s="35"/>
      <c r="D5" s="35"/>
      <c r="E5" s="35"/>
      <c r="F5" s="35"/>
      <c r="G5" s="35"/>
      <c r="I5" s="5" t="s">
        <v>58</v>
      </c>
      <c r="J5" s="4"/>
      <c r="K5" s="4"/>
    </row>
    <row r="6" spans="1:11" ht="30" x14ac:dyDescent="0.25">
      <c r="A6" s="6" t="s">
        <v>14</v>
      </c>
      <c r="B6" s="54" t="s">
        <v>64</v>
      </c>
      <c r="C6" s="54" t="s">
        <v>34</v>
      </c>
      <c r="D6" s="6" t="s">
        <v>39</v>
      </c>
      <c r="E6" s="54" t="s">
        <v>41</v>
      </c>
      <c r="F6" s="54" t="s">
        <v>40</v>
      </c>
      <c r="G6" s="6" t="s">
        <v>30</v>
      </c>
      <c r="I6" s="31" t="s">
        <v>54</v>
      </c>
      <c r="J6" s="32"/>
      <c r="K6" s="33"/>
    </row>
    <row r="7" spans="1:11" x14ac:dyDescent="0.25">
      <c r="A7" s="7" t="s">
        <v>0</v>
      </c>
      <c r="B7" s="37">
        <v>0</v>
      </c>
      <c r="C7" s="38"/>
      <c r="D7" s="9" t="s">
        <v>31</v>
      </c>
      <c r="E7" s="37">
        <v>0</v>
      </c>
      <c r="F7" s="9">
        <v>4</v>
      </c>
      <c r="G7" s="10">
        <f>Table134[[#This Row],[Container 
Disposal Cost]]*Table134[[#This Row],[Est. Annual 
Qty.]]</f>
        <v>0</v>
      </c>
      <c r="I7" s="41"/>
      <c r="J7" s="45"/>
      <c r="K7" s="46">
        <v>0</v>
      </c>
    </row>
    <row r="8" spans="1:11" x14ac:dyDescent="0.25">
      <c r="A8" s="7" t="s">
        <v>1</v>
      </c>
      <c r="B8" s="37">
        <v>0</v>
      </c>
      <c r="C8" s="38"/>
      <c r="D8" s="9" t="s">
        <v>31</v>
      </c>
      <c r="E8" s="37">
        <v>0</v>
      </c>
      <c r="F8" s="9">
        <v>3</v>
      </c>
      <c r="G8" s="10">
        <f>Table134[[#This Row],[Container 
Disposal Cost]]*Table134[[#This Row],[Est. Annual 
Qty.]]</f>
        <v>0</v>
      </c>
      <c r="I8" s="41"/>
      <c r="J8" s="47"/>
      <c r="K8" s="48">
        <v>0</v>
      </c>
    </row>
    <row r="9" spans="1:11" x14ac:dyDescent="0.25">
      <c r="A9" s="7" t="s">
        <v>2</v>
      </c>
      <c r="B9" s="37">
        <v>0</v>
      </c>
      <c r="C9" s="38"/>
      <c r="D9" s="9" t="s">
        <v>31</v>
      </c>
      <c r="E9" s="37">
        <v>0</v>
      </c>
      <c r="F9" s="9">
        <v>5</v>
      </c>
      <c r="G9" s="10">
        <f>Table134[[#This Row],[Container 
Disposal Cost]]*Table134[[#This Row],[Est. Annual 
Qty.]]</f>
        <v>0</v>
      </c>
      <c r="I9" s="41"/>
      <c r="J9" s="47"/>
      <c r="K9" s="48">
        <v>0</v>
      </c>
    </row>
    <row r="10" spans="1:11" x14ac:dyDescent="0.25">
      <c r="A10" s="7" t="s">
        <v>69</v>
      </c>
      <c r="B10" s="37">
        <v>0</v>
      </c>
      <c r="C10" s="38"/>
      <c r="D10" s="9" t="s">
        <v>32</v>
      </c>
      <c r="E10" s="37">
        <v>0</v>
      </c>
      <c r="F10" s="9">
        <v>1</v>
      </c>
      <c r="G10" s="10">
        <f>Table134[[#This Row],[Container 
Disposal Cost]]*Table134[[#This Row],[Est. Annual 
Qty.]]</f>
        <v>0</v>
      </c>
      <c r="I10" s="41"/>
      <c r="J10" s="47"/>
      <c r="K10" s="48">
        <v>0</v>
      </c>
    </row>
    <row r="11" spans="1:11" x14ac:dyDescent="0.25">
      <c r="A11" s="7" t="s">
        <v>3</v>
      </c>
      <c r="B11" s="37">
        <v>0</v>
      </c>
      <c r="C11" s="38"/>
      <c r="D11" s="9" t="s">
        <v>32</v>
      </c>
      <c r="E11" s="37">
        <v>0</v>
      </c>
      <c r="F11" s="9">
        <v>1</v>
      </c>
      <c r="G11" s="10">
        <f>Table134[[#This Row],[Container 
Disposal Cost]]*Table134[[#This Row],[Est. Annual 
Qty.]]</f>
        <v>0</v>
      </c>
      <c r="I11" s="41"/>
      <c r="J11" s="47"/>
      <c r="K11" s="48">
        <v>0</v>
      </c>
    </row>
    <row r="12" spans="1:11" x14ac:dyDescent="0.25">
      <c r="A12" s="7" t="s">
        <v>4</v>
      </c>
      <c r="B12" s="37">
        <v>0</v>
      </c>
      <c r="C12" s="38"/>
      <c r="D12" s="9" t="s">
        <v>33</v>
      </c>
      <c r="E12" s="37">
        <v>0</v>
      </c>
      <c r="F12" s="9">
        <v>2</v>
      </c>
      <c r="G12" s="10">
        <f>Table134[[#This Row],[Container 
Disposal Cost]]*Table134[[#This Row],[Est. Annual 
Qty.]]</f>
        <v>0</v>
      </c>
      <c r="I12" s="41"/>
      <c r="J12" s="47"/>
      <c r="K12" s="48">
        <v>0</v>
      </c>
    </row>
    <row r="13" spans="1:11" x14ac:dyDescent="0.25">
      <c r="A13" s="7" t="s">
        <v>38</v>
      </c>
      <c r="B13" s="37">
        <v>0</v>
      </c>
      <c r="C13" s="38"/>
      <c r="D13" s="9" t="s">
        <v>32</v>
      </c>
      <c r="E13" s="37">
        <v>0</v>
      </c>
      <c r="F13" s="9">
        <v>5</v>
      </c>
      <c r="G13" s="10">
        <f>Table134[[#This Row],[Container 
Disposal Cost]]*Table134[[#This Row],[Est. Annual 
Qty.]]</f>
        <v>0</v>
      </c>
      <c r="I13" s="41"/>
      <c r="J13" s="47"/>
      <c r="K13" s="48">
        <v>0</v>
      </c>
    </row>
    <row r="14" spans="1:11" x14ac:dyDescent="0.25">
      <c r="A14" s="7" t="s">
        <v>5</v>
      </c>
      <c r="B14" s="37">
        <v>0</v>
      </c>
      <c r="C14" s="38"/>
      <c r="D14" s="9" t="s">
        <v>32</v>
      </c>
      <c r="E14" s="37">
        <v>0</v>
      </c>
      <c r="F14" s="9">
        <v>1</v>
      </c>
      <c r="G14" s="10">
        <f>Table134[[#This Row],[Container 
Disposal Cost]]*Table134[[#This Row],[Est. Annual 
Qty.]]</f>
        <v>0</v>
      </c>
      <c r="I14" s="49"/>
      <c r="J14" s="47"/>
      <c r="K14" s="48">
        <v>0</v>
      </c>
    </row>
    <row r="15" spans="1:11" ht="15.75" thickBot="1" x14ac:dyDescent="0.3">
      <c r="A15" s="7" t="s">
        <v>6</v>
      </c>
      <c r="B15" s="37">
        <v>0</v>
      </c>
      <c r="C15" s="38"/>
      <c r="D15" s="9" t="s">
        <v>32</v>
      </c>
      <c r="E15" s="37">
        <v>0</v>
      </c>
      <c r="F15" s="9">
        <v>1</v>
      </c>
      <c r="G15" s="10">
        <f>Table134[[#This Row],[Container 
Disposal Cost]]*Table134[[#This Row],[Est. Annual 
Qty.]]</f>
        <v>0</v>
      </c>
      <c r="I15" s="24"/>
      <c r="J15" s="25"/>
      <c r="K15" s="26">
        <f>SUM(K7:K14)</f>
        <v>0</v>
      </c>
    </row>
    <row r="16" spans="1:11" ht="15.75" thickTop="1" x14ac:dyDescent="0.25">
      <c r="A16" s="7" t="s">
        <v>7</v>
      </c>
      <c r="B16" s="37">
        <v>0</v>
      </c>
      <c r="C16" s="38"/>
      <c r="D16" s="9" t="s">
        <v>31</v>
      </c>
      <c r="E16" s="37">
        <v>0</v>
      </c>
      <c r="F16" s="9">
        <v>2</v>
      </c>
      <c r="G16" s="10">
        <f>Table134[[#This Row],[Container 
Disposal Cost]]*Table134[[#This Row],[Est. Annual 
Qty.]]</f>
        <v>0</v>
      </c>
      <c r="I16" s="17"/>
      <c r="J16" s="27"/>
      <c r="K16" s="28"/>
    </row>
    <row r="17" spans="1:11" x14ac:dyDescent="0.25">
      <c r="A17" s="7" t="s">
        <v>68</v>
      </c>
      <c r="B17" s="37">
        <v>0</v>
      </c>
      <c r="C17" s="38"/>
      <c r="D17" s="9" t="s">
        <v>31</v>
      </c>
      <c r="E17" s="37">
        <v>0</v>
      </c>
      <c r="F17" s="9">
        <v>4</v>
      </c>
      <c r="G17" s="10">
        <f>Table134[[#This Row],[Container 
Disposal Cost]]*Table134[[#This Row],[Est. Annual 
Qty.]]</f>
        <v>0</v>
      </c>
      <c r="I17" s="31" t="s">
        <v>55</v>
      </c>
      <c r="J17" s="32"/>
      <c r="K17" s="33"/>
    </row>
    <row r="18" spans="1:11" ht="15.75" thickBot="1" x14ac:dyDescent="0.3">
      <c r="A18" s="7" t="s">
        <v>8</v>
      </c>
      <c r="B18" s="37">
        <v>0</v>
      </c>
      <c r="C18" s="38"/>
      <c r="D18" s="9" t="s">
        <v>32</v>
      </c>
      <c r="E18" s="37">
        <v>0</v>
      </c>
      <c r="F18" s="9">
        <v>5</v>
      </c>
      <c r="G18" s="10">
        <f>Table134[[#This Row],[Container 
Disposal Cost]]*Table134[[#This Row],[Est. Annual 
Qty.]]</f>
        <v>0</v>
      </c>
      <c r="I18" s="42"/>
      <c r="J18" s="50" t="s">
        <v>56</v>
      </c>
      <c r="K18" s="51">
        <v>0</v>
      </c>
    </row>
    <row r="19" spans="1:11" ht="15.75" thickTop="1" x14ac:dyDescent="0.25">
      <c r="A19" s="7" t="s">
        <v>9</v>
      </c>
      <c r="B19" s="37">
        <v>0</v>
      </c>
      <c r="C19" s="38"/>
      <c r="D19" s="9" t="s">
        <v>31</v>
      </c>
      <c r="E19" s="37">
        <v>0</v>
      </c>
      <c r="F19" s="9">
        <v>2</v>
      </c>
      <c r="G19" s="10">
        <f>Table134[[#This Row],[Container 
Disposal Cost]]*Table134[[#This Row],[Est. Annual 
Qty.]]</f>
        <v>0</v>
      </c>
      <c r="I19" s="17"/>
      <c r="J19" s="27"/>
      <c r="K19" s="28"/>
    </row>
    <row r="20" spans="1:11" x14ac:dyDescent="0.25">
      <c r="A20" s="7" t="s">
        <v>10</v>
      </c>
      <c r="B20" s="37">
        <v>0</v>
      </c>
      <c r="C20" s="38"/>
      <c r="D20" s="9" t="s">
        <v>32</v>
      </c>
      <c r="E20" s="37">
        <v>0</v>
      </c>
      <c r="F20" s="9">
        <v>2</v>
      </c>
      <c r="G20" s="10">
        <f>Table134[[#This Row],[Container 
Disposal Cost]]*Table134[[#This Row],[Est. Annual 
Qty.]]</f>
        <v>0</v>
      </c>
      <c r="I20" s="31" t="s">
        <v>63</v>
      </c>
      <c r="J20" s="32"/>
      <c r="K20" s="33"/>
    </row>
    <row r="21" spans="1:11" ht="15.75" thickBot="1" x14ac:dyDescent="0.3">
      <c r="A21" s="7" t="s">
        <v>11</v>
      </c>
      <c r="B21" s="37">
        <v>0</v>
      </c>
      <c r="C21" s="38"/>
      <c r="D21" s="9" t="s">
        <v>31</v>
      </c>
      <c r="E21" s="37">
        <v>0</v>
      </c>
      <c r="F21" s="9">
        <v>2</v>
      </c>
      <c r="G21" s="10">
        <f>Table134[[#This Row],[Container 
Disposal Cost]]*Table134[[#This Row],[Est. Annual 
Qty.]]</f>
        <v>0</v>
      </c>
      <c r="I21" s="42"/>
      <c r="J21" s="50" t="s">
        <v>56</v>
      </c>
      <c r="K21" s="44">
        <f>K15+K18</f>
        <v>0</v>
      </c>
    </row>
    <row r="22" spans="1:11" ht="15.75" thickTop="1" x14ac:dyDescent="0.25">
      <c r="A22" s="7" t="s">
        <v>12</v>
      </c>
      <c r="B22" s="37">
        <v>0</v>
      </c>
      <c r="C22" s="38"/>
      <c r="D22" s="9" t="s">
        <v>31</v>
      </c>
      <c r="E22" s="37">
        <v>0</v>
      </c>
      <c r="F22" s="9">
        <v>1</v>
      </c>
      <c r="G22" s="10">
        <f>Table134[[#This Row],[Container 
Disposal Cost]]*Table134[[#This Row],[Est. Annual 
Qty.]]</f>
        <v>0</v>
      </c>
    </row>
    <row r="23" spans="1:11" x14ac:dyDescent="0.25">
      <c r="A23" s="7" t="s">
        <v>13</v>
      </c>
      <c r="B23" s="37">
        <v>0</v>
      </c>
      <c r="C23" s="38"/>
      <c r="D23" s="9" t="s">
        <v>31</v>
      </c>
      <c r="E23" s="37">
        <v>0</v>
      </c>
      <c r="F23" s="9">
        <v>2</v>
      </c>
      <c r="G23" s="10">
        <f>Table134[[#This Row],[Container 
Disposal Cost]]*Table134[[#This Row],[Est. Annual 
Qty.]]</f>
        <v>0</v>
      </c>
    </row>
    <row r="24" spans="1:11" x14ac:dyDescent="0.25">
      <c r="A24" s="7" t="s">
        <v>15</v>
      </c>
      <c r="B24" s="37">
        <v>0</v>
      </c>
      <c r="C24" s="38"/>
      <c r="D24" s="9" t="s">
        <v>32</v>
      </c>
      <c r="E24" s="37">
        <v>0</v>
      </c>
      <c r="F24" s="9">
        <v>2</v>
      </c>
      <c r="G24" s="10">
        <f>Table134[[#This Row],[Container 
Disposal Cost]]*Table134[[#This Row],[Est. Annual 
Qty.]]</f>
        <v>0</v>
      </c>
    </row>
    <row r="25" spans="1:11" x14ac:dyDescent="0.25">
      <c r="A25" s="7" t="s">
        <v>16</v>
      </c>
      <c r="B25" s="37">
        <v>0</v>
      </c>
      <c r="C25" s="38"/>
      <c r="D25" s="9" t="s">
        <v>31</v>
      </c>
      <c r="E25" s="37">
        <v>0</v>
      </c>
      <c r="F25" s="9">
        <v>1</v>
      </c>
      <c r="G25" s="10">
        <f>Table134[[#This Row],[Container 
Disposal Cost]]*Table134[[#This Row],[Est. Annual 
Qty.]]</f>
        <v>0</v>
      </c>
    </row>
    <row r="26" spans="1:11" x14ac:dyDescent="0.25">
      <c r="A26" s="7" t="s">
        <v>17</v>
      </c>
      <c r="B26" s="37">
        <v>0</v>
      </c>
      <c r="C26" s="38"/>
      <c r="D26" s="9" t="s">
        <v>32</v>
      </c>
      <c r="E26" s="37">
        <v>0</v>
      </c>
      <c r="F26" s="9">
        <v>1</v>
      </c>
      <c r="G26" s="10">
        <f>Table134[[#This Row],[Container 
Disposal Cost]]*Table134[[#This Row],[Est. Annual 
Qty.]]</f>
        <v>0</v>
      </c>
    </row>
    <row r="27" spans="1:11" x14ac:dyDescent="0.25">
      <c r="A27" s="7" t="s">
        <v>18</v>
      </c>
      <c r="B27" s="37">
        <v>0</v>
      </c>
      <c r="C27" s="38"/>
      <c r="D27" s="9" t="s">
        <v>31</v>
      </c>
      <c r="E27" s="37">
        <v>0</v>
      </c>
      <c r="F27" s="9">
        <v>1</v>
      </c>
      <c r="G27" s="10">
        <f>Table134[[#This Row],[Container 
Disposal Cost]]*Table134[[#This Row],[Est. Annual 
Qty.]]</f>
        <v>0</v>
      </c>
    </row>
    <row r="28" spans="1:11" x14ac:dyDescent="0.25">
      <c r="A28" s="7" t="s">
        <v>36</v>
      </c>
      <c r="B28" s="37">
        <v>0</v>
      </c>
      <c r="C28" s="38"/>
      <c r="D28" s="9" t="s">
        <v>31</v>
      </c>
      <c r="E28" s="37">
        <v>0</v>
      </c>
      <c r="F28" s="9">
        <v>20</v>
      </c>
      <c r="G28" s="10">
        <f>Table134[[#This Row],[Container 
Disposal Cost]]*Table134[[#This Row],[Est. Annual 
Qty.]]</f>
        <v>0</v>
      </c>
    </row>
    <row r="29" spans="1:11" x14ac:dyDescent="0.25">
      <c r="A29" s="7" t="s">
        <v>35</v>
      </c>
      <c r="B29" s="37">
        <v>0</v>
      </c>
      <c r="C29" s="38"/>
      <c r="D29" s="9" t="s">
        <v>31</v>
      </c>
      <c r="E29" s="37">
        <v>0</v>
      </c>
      <c r="F29" s="9">
        <v>2</v>
      </c>
      <c r="G29" s="10">
        <f>Table134[[#This Row],[Container 
Disposal Cost]]*Table134[[#This Row],[Est. Annual 
Qty.]]</f>
        <v>0</v>
      </c>
    </row>
    <row r="30" spans="1:11" x14ac:dyDescent="0.25">
      <c r="A30" s="7" t="s">
        <v>19</v>
      </c>
      <c r="B30" s="37">
        <v>0</v>
      </c>
      <c r="C30" s="38"/>
      <c r="D30" s="9" t="s">
        <v>33</v>
      </c>
      <c r="E30" s="37">
        <v>0</v>
      </c>
      <c r="F30" s="9">
        <v>2</v>
      </c>
      <c r="G30" s="10">
        <f>Table134[[#This Row],[Container 
Disposal Cost]]*Table134[[#This Row],[Est. Annual 
Qty.]]</f>
        <v>0</v>
      </c>
    </row>
    <row r="31" spans="1:11" x14ac:dyDescent="0.25">
      <c r="A31" s="7" t="s">
        <v>20</v>
      </c>
      <c r="B31" s="37">
        <v>0</v>
      </c>
      <c r="C31" s="38"/>
      <c r="D31" s="9" t="s">
        <v>32</v>
      </c>
      <c r="E31" s="37">
        <v>0</v>
      </c>
      <c r="F31" s="9">
        <v>2</v>
      </c>
      <c r="G31" s="10">
        <f>Table134[[#This Row],[Container 
Disposal Cost]]*Table134[[#This Row],[Est. Annual 
Qty.]]</f>
        <v>0</v>
      </c>
    </row>
    <row r="32" spans="1:11" x14ac:dyDescent="0.25">
      <c r="A32" s="7" t="s">
        <v>21</v>
      </c>
      <c r="B32" s="37">
        <v>0</v>
      </c>
      <c r="C32" s="38"/>
      <c r="D32" s="9" t="s">
        <v>32</v>
      </c>
      <c r="E32" s="37">
        <v>0</v>
      </c>
      <c r="F32" s="9">
        <v>1</v>
      </c>
      <c r="G32" s="10">
        <f>Table134[[#This Row],[Container 
Disposal Cost]]*Table134[[#This Row],[Est. Annual 
Qty.]]</f>
        <v>0</v>
      </c>
    </row>
    <row r="33" spans="1:7" x14ac:dyDescent="0.25">
      <c r="A33" s="7" t="s">
        <v>22</v>
      </c>
      <c r="B33" s="37">
        <v>0</v>
      </c>
      <c r="C33" s="38"/>
      <c r="D33" s="9" t="s">
        <v>32</v>
      </c>
      <c r="E33" s="37">
        <v>0</v>
      </c>
      <c r="F33" s="9">
        <v>1</v>
      </c>
      <c r="G33" s="10">
        <f>Table134[[#This Row],[Container 
Disposal Cost]]*Table134[[#This Row],[Est. Annual 
Qty.]]</f>
        <v>0</v>
      </c>
    </row>
    <row r="34" spans="1:7" x14ac:dyDescent="0.25">
      <c r="A34" s="7" t="s">
        <v>23</v>
      </c>
      <c r="B34" s="37">
        <v>0</v>
      </c>
      <c r="C34" s="38"/>
      <c r="D34" s="9" t="s">
        <v>31</v>
      </c>
      <c r="E34" s="37">
        <v>0</v>
      </c>
      <c r="F34" s="9">
        <v>2</v>
      </c>
      <c r="G34" s="10">
        <f>Table134[[#This Row],[Container 
Disposal Cost]]*Table134[[#This Row],[Est. Annual 
Qty.]]</f>
        <v>0</v>
      </c>
    </row>
    <row r="35" spans="1:7" x14ac:dyDescent="0.25">
      <c r="A35" s="7" t="s">
        <v>24</v>
      </c>
      <c r="B35" s="37">
        <v>0</v>
      </c>
      <c r="C35" s="38"/>
      <c r="D35" s="9" t="s">
        <v>31</v>
      </c>
      <c r="E35" s="37">
        <v>0</v>
      </c>
      <c r="F35" s="9">
        <v>10</v>
      </c>
      <c r="G35" s="10">
        <f>Table134[[#This Row],[Container 
Disposal Cost]]*Table134[[#This Row],[Est. Annual 
Qty.]]</f>
        <v>0</v>
      </c>
    </row>
    <row r="36" spans="1:7" x14ac:dyDescent="0.25">
      <c r="A36" s="7" t="s">
        <v>37</v>
      </c>
      <c r="B36" s="37">
        <v>0</v>
      </c>
      <c r="C36" s="38"/>
      <c r="D36" s="9" t="s">
        <v>32</v>
      </c>
      <c r="E36" s="37">
        <v>0</v>
      </c>
      <c r="F36" s="9">
        <v>1</v>
      </c>
      <c r="G36" s="10">
        <f>Table134[[#This Row],[Container 
Disposal Cost]]*Table134[[#This Row],[Est. Annual 
Qty.]]</f>
        <v>0</v>
      </c>
    </row>
    <row r="37" spans="1:7" x14ac:dyDescent="0.25">
      <c r="A37" s="7" t="s">
        <v>25</v>
      </c>
      <c r="B37" s="37">
        <v>0</v>
      </c>
      <c r="C37" s="38"/>
      <c r="D37" s="9" t="s">
        <v>31</v>
      </c>
      <c r="E37" s="37">
        <v>0</v>
      </c>
      <c r="F37" s="9">
        <v>5</v>
      </c>
      <c r="G37" s="10">
        <f>Table134[[#This Row],[Container 
Disposal Cost]]*Table134[[#This Row],[Est. Annual 
Qty.]]</f>
        <v>0</v>
      </c>
    </row>
    <row r="38" spans="1:7" x14ac:dyDescent="0.25">
      <c r="A38" s="7" t="s">
        <v>26</v>
      </c>
      <c r="B38" s="37">
        <v>0</v>
      </c>
      <c r="C38" s="38"/>
      <c r="D38" s="9" t="s">
        <v>31</v>
      </c>
      <c r="E38" s="37">
        <v>0</v>
      </c>
      <c r="F38" s="9">
        <v>5</v>
      </c>
      <c r="G38" s="10">
        <f>Table134[[#This Row],[Container 
Disposal Cost]]*Table134[[#This Row],[Est. Annual 
Qty.]]</f>
        <v>0</v>
      </c>
    </row>
    <row r="39" spans="1:7" x14ac:dyDescent="0.25">
      <c r="A39" s="7" t="s">
        <v>27</v>
      </c>
      <c r="B39" s="37">
        <v>0</v>
      </c>
      <c r="C39" s="38"/>
      <c r="D39" s="9" t="s">
        <v>31</v>
      </c>
      <c r="E39" s="37">
        <v>0</v>
      </c>
      <c r="F39" s="9">
        <v>4</v>
      </c>
      <c r="G39" s="10">
        <f>Table134[[#This Row],[Container 
Disposal Cost]]*Table134[[#This Row],[Est. Annual 
Qty.]]</f>
        <v>0</v>
      </c>
    </row>
    <row r="40" spans="1:7" x14ac:dyDescent="0.25">
      <c r="A40" s="7" t="s">
        <v>28</v>
      </c>
      <c r="B40" s="37">
        <v>0</v>
      </c>
      <c r="C40" s="38"/>
      <c r="D40" s="9" t="s">
        <v>32</v>
      </c>
      <c r="E40" s="37">
        <v>0</v>
      </c>
      <c r="F40" s="9">
        <v>1</v>
      </c>
      <c r="G40" s="10">
        <f>Table134[[#This Row],[Container 
Disposal Cost]]*Table134[[#This Row],[Est. Annual 
Qty.]]</f>
        <v>0</v>
      </c>
    </row>
    <row r="41" spans="1:7" x14ac:dyDescent="0.25">
      <c r="A41" s="7" t="s">
        <v>29</v>
      </c>
      <c r="B41" s="37">
        <v>0</v>
      </c>
      <c r="C41" s="38"/>
      <c r="D41" s="9" t="s">
        <v>32</v>
      </c>
      <c r="E41" s="37">
        <v>0</v>
      </c>
      <c r="F41" s="9">
        <v>2</v>
      </c>
      <c r="G41" s="10">
        <f>Table134[[#This Row],[Container 
Disposal Cost]]*Table134[[#This Row],[Est. Annual 
Qty.]]</f>
        <v>0</v>
      </c>
    </row>
    <row r="42" spans="1:7" x14ac:dyDescent="0.25">
      <c r="A42" s="7" t="s">
        <v>72</v>
      </c>
      <c r="B42" s="37">
        <v>0</v>
      </c>
      <c r="C42" s="38"/>
      <c r="D42" s="9" t="s">
        <v>71</v>
      </c>
      <c r="E42" s="37">
        <v>0</v>
      </c>
      <c r="F42" s="9">
        <v>2</v>
      </c>
      <c r="G42" s="10">
        <f>Table134[[#This Row],[Container 
Disposal Cost]]*Table134[[#This Row],[Est. Annual 
Qty.]]</f>
        <v>0</v>
      </c>
    </row>
    <row r="43" spans="1:7" x14ac:dyDescent="0.25">
      <c r="A43" s="8" t="s">
        <v>70</v>
      </c>
      <c r="B43" s="37">
        <v>0</v>
      </c>
      <c r="C43" s="38"/>
      <c r="D43" s="9" t="s">
        <v>71</v>
      </c>
      <c r="E43" s="37">
        <v>0</v>
      </c>
      <c r="F43" s="9">
        <v>10</v>
      </c>
      <c r="G43" s="10">
        <f>Table134[[#This Row],[Container 
Disposal Cost]]*Table134[[#This Row],[Est. Annual 
Qty.]]</f>
        <v>0</v>
      </c>
    </row>
    <row r="44" spans="1:7" x14ac:dyDescent="0.25">
      <c r="A44" s="52" t="s">
        <v>45</v>
      </c>
      <c r="B44" s="40">
        <v>0</v>
      </c>
      <c r="C44" s="36"/>
      <c r="D44" s="39"/>
      <c r="E44" s="40">
        <v>0</v>
      </c>
      <c r="F44" s="36"/>
      <c r="G44" s="10">
        <f>Table134[[#This Row],[Container 
Disposal Cost]]*Table134[[#This Row],[Est. Annual 
Qty.]]</f>
        <v>0</v>
      </c>
    </row>
    <row r="45" spans="1:7" x14ac:dyDescent="0.25">
      <c r="A45" s="52" t="s">
        <v>45</v>
      </c>
      <c r="B45" s="40">
        <v>0</v>
      </c>
      <c r="C45" s="36"/>
      <c r="D45" s="39"/>
      <c r="E45" s="40">
        <v>0</v>
      </c>
      <c r="F45" s="36"/>
      <c r="G45" s="10">
        <f>Table134[[#This Row],[Container 
Disposal Cost]]*Table134[[#This Row],[Est. Annual 
Qty.]]</f>
        <v>0</v>
      </c>
    </row>
    <row r="46" spans="1:7" x14ac:dyDescent="0.25">
      <c r="A46" s="52" t="s">
        <v>45</v>
      </c>
      <c r="B46" s="40">
        <v>0</v>
      </c>
      <c r="C46" s="53"/>
      <c r="D46" s="53"/>
      <c r="E46" s="65">
        <v>0</v>
      </c>
      <c r="F46" s="53"/>
      <c r="G46" s="10">
        <f>Table134[[#This Row],[Container 
Disposal Cost]]*Table134[[#This Row],[Est. Annual 
Qty.]]</f>
        <v>0</v>
      </c>
    </row>
    <row r="47" spans="1:7" x14ac:dyDescent="0.25">
      <c r="A47" s="67" t="s">
        <v>46</v>
      </c>
      <c r="B47" s="67"/>
      <c r="C47" s="67"/>
      <c r="D47" s="67"/>
      <c r="E47" s="67"/>
      <c r="F47" s="67"/>
      <c r="G47" s="56">
        <f>SUM(Table134[Total Price])</f>
        <v>0</v>
      </c>
    </row>
    <row r="48" spans="1:7" x14ac:dyDescent="0.25">
      <c r="A48" s="69" t="s">
        <v>47</v>
      </c>
      <c r="B48" s="69"/>
      <c r="C48" s="69"/>
      <c r="D48" s="69"/>
      <c r="E48" s="69"/>
      <c r="F48" s="69"/>
      <c r="G48" s="59">
        <v>0</v>
      </c>
    </row>
    <row r="49" spans="1:7" x14ac:dyDescent="0.25">
      <c r="A49" s="69" t="s">
        <v>48</v>
      </c>
      <c r="B49" s="69"/>
      <c r="C49" s="69"/>
      <c r="D49" s="69"/>
      <c r="E49" s="69"/>
      <c r="F49" s="69"/>
      <c r="G49" s="60">
        <v>0</v>
      </c>
    </row>
    <row r="50" spans="1:7" ht="15.75" thickBot="1" x14ac:dyDescent="0.3">
      <c r="A50" s="71" t="s">
        <v>42</v>
      </c>
      <c r="B50" s="71"/>
      <c r="C50" s="71"/>
      <c r="D50" s="71"/>
      <c r="E50" s="71"/>
      <c r="F50" s="71"/>
      <c r="G50" s="57">
        <f>SUM(G47:G49)</f>
        <v>0</v>
      </c>
    </row>
    <row r="51" spans="1:7" ht="15.75" thickTop="1" x14ac:dyDescent="0.25"/>
  </sheetData>
  <sheetProtection algorithmName="SHA-512" hashValue="ERjeXT8gV7UUSTGUkqbi9PiDvlO1u+MIPysE1bvRfbyyo/NxqgCdn+3Pq0zFvaXOa+CXkoxX1KNHtFXPaSzx7Q==" saltValue="EdGd/JD0b7K+Qe91yn9K7g==" spinCount="100000" sheet="1" objects="1" scenarios="1" selectLockedCells="1"/>
  <mergeCells count="4">
    <mergeCell ref="A47:F47"/>
    <mergeCell ref="A49:F49"/>
    <mergeCell ref="A50:F50"/>
    <mergeCell ref="A48:F48"/>
  </mergeCells>
  <dataValidations count="1">
    <dataValidation type="list" allowBlank="1" showInputMessage="1" showErrorMessage="1" sqref="C7:C46" xr:uid="{00000000-0002-0000-0200-000000000000}">
      <formula1>"kg, L, cylinder, piece, ,"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1"/>
  <sheetViews>
    <sheetView tabSelected="1" zoomScale="85" zoomScaleNormal="85" workbookViewId="0">
      <selection activeCell="J35" sqref="J35"/>
    </sheetView>
  </sheetViews>
  <sheetFormatPr defaultRowHeight="15" x14ac:dyDescent="0.25"/>
  <cols>
    <col min="1" max="1" width="66" style="34" bestFit="1" customWidth="1"/>
    <col min="2" max="2" width="17.140625" style="34" customWidth="1"/>
    <col min="3" max="3" width="8.140625" style="34" bestFit="1" customWidth="1"/>
    <col min="4" max="4" width="11.140625" style="34" customWidth="1"/>
    <col min="5" max="5" width="21" style="34" customWidth="1"/>
    <col min="6" max="6" width="11.85546875" style="34" customWidth="1"/>
    <col min="7" max="7" width="14.28515625" style="34" customWidth="1"/>
    <col min="8" max="8" width="9.140625" style="34"/>
    <col min="9" max="9" width="12.28515625" style="34" customWidth="1"/>
    <col min="10" max="10" width="65.42578125" style="34" customWidth="1"/>
    <col min="11" max="11" width="12.5703125" style="34" customWidth="1"/>
    <col min="12" max="16384" width="9.140625" style="34"/>
  </cols>
  <sheetData>
    <row r="1" spans="1:11" ht="15.75" x14ac:dyDescent="0.25">
      <c r="A1" s="1" t="s">
        <v>73</v>
      </c>
    </row>
    <row r="2" spans="1:11" x14ac:dyDescent="0.25">
      <c r="A2" s="4"/>
    </row>
    <row r="3" spans="1:11" x14ac:dyDescent="0.25">
      <c r="A3" s="3" t="s">
        <v>43</v>
      </c>
    </row>
    <row r="4" spans="1:11" x14ac:dyDescent="0.25">
      <c r="A4" s="4"/>
    </row>
    <row r="5" spans="1:11" x14ac:dyDescent="0.25">
      <c r="A5" s="5" t="s">
        <v>44</v>
      </c>
      <c r="B5" s="35"/>
      <c r="C5" s="35"/>
      <c r="D5" s="35"/>
      <c r="E5" s="35"/>
      <c r="F5" s="35"/>
      <c r="G5" s="35"/>
      <c r="I5" s="5" t="s">
        <v>58</v>
      </c>
      <c r="J5" s="4"/>
      <c r="K5" s="4"/>
    </row>
    <row r="6" spans="1:11" ht="30" x14ac:dyDescent="0.25">
      <c r="A6" s="6" t="s">
        <v>14</v>
      </c>
      <c r="B6" s="54" t="s">
        <v>64</v>
      </c>
      <c r="C6" s="54" t="s">
        <v>34</v>
      </c>
      <c r="D6" s="6" t="s">
        <v>39</v>
      </c>
      <c r="E6" s="54" t="s">
        <v>41</v>
      </c>
      <c r="F6" s="54" t="s">
        <v>40</v>
      </c>
      <c r="G6" s="6" t="s">
        <v>30</v>
      </c>
      <c r="I6" s="31" t="s">
        <v>54</v>
      </c>
      <c r="J6" s="32"/>
      <c r="K6" s="33"/>
    </row>
    <row r="7" spans="1:11" x14ac:dyDescent="0.25">
      <c r="A7" s="7" t="s">
        <v>0</v>
      </c>
      <c r="B7" s="37">
        <v>0</v>
      </c>
      <c r="C7" s="38"/>
      <c r="D7" s="9" t="s">
        <v>31</v>
      </c>
      <c r="E7" s="37">
        <v>0</v>
      </c>
      <c r="F7" s="9">
        <v>4</v>
      </c>
      <c r="G7" s="10">
        <f>Table1345[[#This Row],[Container 
Disposal Cost]]*Table1345[[#This Row],[Est. Annual 
Qty.]]</f>
        <v>0</v>
      </c>
      <c r="I7" s="41"/>
      <c r="J7" s="45"/>
      <c r="K7" s="46">
        <v>0</v>
      </c>
    </row>
    <row r="8" spans="1:11" x14ac:dyDescent="0.25">
      <c r="A8" s="7" t="s">
        <v>1</v>
      </c>
      <c r="B8" s="37">
        <v>0</v>
      </c>
      <c r="C8" s="38"/>
      <c r="D8" s="9" t="s">
        <v>31</v>
      </c>
      <c r="E8" s="37">
        <v>0</v>
      </c>
      <c r="F8" s="9">
        <v>3</v>
      </c>
      <c r="G8" s="10">
        <f>Table1345[[#This Row],[Container 
Disposal Cost]]*Table1345[[#This Row],[Est. Annual 
Qty.]]</f>
        <v>0</v>
      </c>
      <c r="I8" s="41"/>
      <c r="J8" s="47"/>
      <c r="K8" s="48">
        <v>0</v>
      </c>
    </row>
    <row r="9" spans="1:11" x14ac:dyDescent="0.25">
      <c r="A9" s="7" t="s">
        <v>2</v>
      </c>
      <c r="B9" s="37">
        <v>0</v>
      </c>
      <c r="C9" s="38"/>
      <c r="D9" s="9" t="s">
        <v>31</v>
      </c>
      <c r="E9" s="37">
        <v>0</v>
      </c>
      <c r="F9" s="9">
        <v>5</v>
      </c>
      <c r="G9" s="10">
        <f>Table1345[[#This Row],[Container 
Disposal Cost]]*Table1345[[#This Row],[Est. Annual 
Qty.]]</f>
        <v>0</v>
      </c>
      <c r="I9" s="41"/>
      <c r="J9" s="47"/>
      <c r="K9" s="48">
        <v>0</v>
      </c>
    </row>
    <row r="10" spans="1:11" x14ac:dyDescent="0.25">
      <c r="A10" s="7" t="s">
        <v>69</v>
      </c>
      <c r="B10" s="37">
        <v>0</v>
      </c>
      <c r="C10" s="38"/>
      <c r="D10" s="9" t="s">
        <v>32</v>
      </c>
      <c r="E10" s="37">
        <v>0</v>
      </c>
      <c r="F10" s="9">
        <v>1</v>
      </c>
      <c r="G10" s="10">
        <f>Table1345[[#This Row],[Container 
Disposal Cost]]*Table1345[[#This Row],[Est. Annual 
Qty.]]</f>
        <v>0</v>
      </c>
      <c r="I10" s="41"/>
      <c r="J10" s="47"/>
      <c r="K10" s="48">
        <v>0</v>
      </c>
    </row>
    <row r="11" spans="1:11" x14ac:dyDescent="0.25">
      <c r="A11" s="7" t="s">
        <v>3</v>
      </c>
      <c r="B11" s="37">
        <v>0</v>
      </c>
      <c r="C11" s="38"/>
      <c r="D11" s="9" t="s">
        <v>32</v>
      </c>
      <c r="E11" s="37">
        <v>0</v>
      </c>
      <c r="F11" s="9">
        <v>1</v>
      </c>
      <c r="G11" s="10">
        <f>Table1345[[#This Row],[Container 
Disposal Cost]]*Table1345[[#This Row],[Est. Annual 
Qty.]]</f>
        <v>0</v>
      </c>
      <c r="I11" s="41"/>
      <c r="J11" s="47"/>
      <c r="K11" s="48">
        <v>0</v>
      </c>
    </row>
    <row r="12" spans="1:11" x14ac:dyDescent="0.25">
      <c r="A12" s="7" t="s">
        <v>4</v>
      </c>
      <c r="B12" s="37">
        <v>0</v>
      </c>
      <c r="C12" s="38"/>
      <c r="D12" s="9" t="s">
        <v>33</v>
      </c>
      <c r="E12" s="37">
        <v>0</v>
      </c>
      <c r="F12" s="9">
        <v>2</v>
      </c>
      <c r="G12" s="10">
        <f>Table1345[[#This Row],[Container 
Disposal Cost]]*Table1345[[#This Row],[Est. Annual 
Qty.]]</f>
        <v>0</v>
      </c>
      <c r="I12" s="41"/>
      <c r="J12" s="47"/>
      <c r="K12" s="48">
        <v>0</v>
      </c>
    </row>
    <row r="13" spans="1:11" x14ac:dyDescent="0.25">
      <c r="A13" s="7" t="s">
        <v>38</v>
      </c>
      <c r="B13" s="37">
        <v>0</v>
      </c>
      <c r="C13" s="38"/>
      <c r="D13" s="9" t="s">
        <v>32</v>
      </c>
      <c r="E13" s="37">
        <v>0</v>
      </c>
      <c r="F13" s="9">
        <v>5</v>
      </c>
      <c r="G13" s="10">
        <f>Table1345[[#This Row],[Container 
Disposal Cost]]*Table1345[[#This Row],[Est. Annual 
Qty.]]</f>
        <v>0</v>
      </c>
      <c r="I13" s="41"/>
      <c r="J13" s="47"/>
      <c r="K13" s="48">
        <v>0</v>
      </c>
    </row>
    <row r="14" spans="1:11" x14ac:dyDescent="0.25">
      <c r="A14" s="7" t="s">
        <v>5</v>
      </c>
      <c r="B14" s="37">
        <v>0</v>
      </c>
      <c r="C14" s="38"/>
      <c r="D14" s="9" t="s">
        <v>32</v>
      </c>
      <c r="E14" s="37">
        <v>0</v>
      </c>
      <c r="F14" s="9">
        <v>1</v>
      </c>
      <c r="G14" s="10">
        <f>Table1345[[#This Row],[Container 
Disposal Cost]]*Table1345[[#This Row],[Est. Annual 
Qty.]]</f>
        <v>0</v>
      </c>
      <c r="I14" s="49"/>
      <c r="J14" s="47"/>
      <c r="K14" s="48">
        <v>0</v>
      </c>
    </row>
    <row r="15" spans="1:11" ht="15.75" thickBot="1" x14ac:dyDescent="0.3">
      <c r="A15" s="7" t="s">
        <v>6</v>
      </c>
      <c r="B15" s="37">
        <v>0</v>
      </c>
      <c r="C15" s="38"/>
      <c r="D15" s="9" t="s">
        <v>32</v>
      </c>
      <c r="E15" s="37">
        <v>0</v>
      </c>
      <c r="F15" s="9">
        <v>1</v>
      </c>
      <c r="G15" s="10">
        <f>Table1345[[#This Row],[Container 
Disposal Cost]]*Table1345[[#This Row],[Est. Annual 
Qty.]]</f>
        <v>0</v>
      </c>
      <c r="I15" s="24"/>
      <c r="J15" s="25"/>
      <c r="K15" s="26">
        <f>SUM(K7:K14)</f>
        <v>0</v>
      </c>
    </row>
    <row r="16" spans="1:11" ht="15.75" thickTop="1" x14ac:dyDescent="0.25">
      <c r="A16" s="7" t="s">
        <v>7</v>
      </c>
      <c r="B16" s="37">
        <v>0</v>
      </c>
      <c r="C16" s="38"/>
      <c r="D16" s="9" t="s">
        <v>31</v>
      </c>
      <c r="E16" s="37">
        <v>0</v>
      </c>
      <c r="F16" s="9">
        <v>2</v>
      </c>
      <c r="G16" s="10">
        <f>Table1345[[#This Row],[Container 
Disposal Cost]]*Table1345[[#This Row],[Est. Annual 
Qty.]]</f>
        <v>0</v>
      </c>
      <c r="I16" s="17"/>
      <c r="J16" s="27"/>
      <c r="K16" s="28"/>
    </row>
    <row r="17" spans="1:11" x14ac:dyDescent="0.25">
      <c r="A17" s="7" t="s">
        <v>68</v>
      </c>
      <c r="B17" s="37">
        <v>0</v>
      </c>
      <c r="C17" s="38"/>
      <c r="D17" s="9" t="s">
        <v>31</v>
      </c>
      <c r="E17" s="37">
        <v>0</v>
      </c>
      <c r="F17" s="9">
        <v>4</v>
      </c>
      <c r="G17" s="10">
        <f>Table1345[[#This Row],[Container 
Disposal Cost]]*Table1345[[#This Row],[Est. Annual 
Qty.]]</f>
        <v>0</v>
      </c>
      <c r="I17" s="31" t="s">
        <v>55</v>
      </c>
      <c r="J17" s="32"/>
      <c r="K17" s="33"/>
    </row>
    <row r="18" spans="1:11" ht="15.75" thickBot="1" x14ac:dyDescent="0.3">
      <c r="A18" s="7" t="s">
        <v>8</v>
      </c>
      <c r="B18" s="37">
        <v>0</v>
      </c>
      <c r="C18" s="38"/>
      <c r="D18" s="9" t="s">
        <v>32</v>
      </c>
      <c r="E18" s="37">
        <v>0</v>
      </c>
      <c r="F18" s="9">
        <v>5</v>
      </c>
      <c r="G18" s="10">
        <f>Table1345[[#This Row],[Container 
Disposal Cost]]*Table1345[[#This Row],[Est. Annual 
Qty.]]</f>
        <v>0</v>
      </c>
      <c r="I18" s="42"/>
      <c r="J18" s="50" t="s">
        <v>56</v>
      </c>
      <c r="K18" s="51">
        <v>0</v>
      </c>
    </row>
    <row r="19" spans="1:11" ht="15.75" thickTop="1" x14ac:dyDescent="0.25">
      <c r="A19" s="7" t="s">
        <v>9</v>
      </c>
      <c r="B19" s="37">
        <v>0</v>
      </c>
      <c r="C19" s="38"/>
      <c r="D19" s="9" t="s">
        <v>31</v>
      </c>
      <c r="E19" s="37">
        <v>0</v>
      </c>
      <c r="F19" s="9">
        <v>2</v>
      </c>
      <c r="G19" s="10">
        <f>Table1345[[#This Row],[Container 
Disposal Cost]]*Table1345[[#This Row],[Est. Annual 
Qty.]]</f>
        <v>0</v>
      </c>
      <c r="I19" s="17"/>
      <c r="J19" s="27"/>
      <c r="K19" s="28"/>
    </row>
    <row r="20" spans="1:11" x14ac:dyDescent="0.25">
      <c r="A20" s="7" t="s">
        <v>10</v>
      </c>
      <c r="B20" s="37">
        <v>0</v>
      </c>
      <c r="C20" s="38"/>
      <c r="D20" s="9" t="s">
        <v>32</v>
      </c>
      <c r="E20" s="37">
        <v>0</v>
      </c>
      <c r="F20" s="9">
        <v>2</v>
      </c>
      <c r="G20" s="10">
        <f>Table1345[[#This Row],[Container 
Disposal Cost]]*Table1345[[#This Row],[Est. Annual 
Qty.]]</f>
        <v>0</v>
      </c>
      <c r="I20" s="31" t="s">
        <v>63</v>
      </c>
      <c r="J20" s="32"/>
      <c r="K20" s="33"/>
    </row>
    <row r="21" spans="1:11" ht="15.75" thickBot="1" x14ac:dyDescent="0.3">
      <c r="A21" s="7" t="s">
        <v>11</v>
      </c>
      <c r="B21" s="37">
        <v>0</v>
      </c>
      <c r="C21" s="38"/>
      <c r="D21" s="9" t="s">
        <v>31</v>
      </c>
      <c r="E21" s="37">
        <v>0</v>
      </c>
      <c r="F21" s="9">
        <v>2</v>
      </c>
      <c r="G21" s="10">
        <f>Table1345[[#This Row],[Container 
Disposal Cost]]*Table1345[[#This Row],[Est. Annual 
Qty.]]</f>
        <v>0</v>
      </c>
      <c r="I21" s="42"/>
      <c r="J21" s="50" t="s">
        <v>56</v>
      </c>
      <c r="K21" s="44">
        <f>K15+K18</f>
        <v>0</v>
      </c>
    </row>
    <row r="22" spans="1:11" ht="15.75" thickTop="1" x14ac:dyDescent="0.25">
      <c r="A22" s="7" t="s">
        <v>12</v>
      </c>
      <c r="B22" s="37">
        <v>0</v>
      </c>
      <c r="C22" s="38"/>
      <c r="D22" s="9" t="s">
        <v>31</v>
      </c>
      <c r="E22" s="37">
        <v>0</v>
      </c>
      <c r="F22" s="9">
        <v>1</v>
      </c>
      <c r="G22" s="10">
        <f>Table1345[[#This Row],[Container 
Disposal Cost]]*Table1345[[#This Row],[Est. Annual 
Qty.]]</f>
        <v>0</v>
      </c>
    </row>
    <row r="23" spans="1:11" x14ac:dyDescent="0.25">
      <c r="A23" s="7" t="s">
        <v>13</v>
      </c>
      <c r="B23" s="37">
        <v>0</v>
      </c>
      <c r="C23" s="38"/>
      <c r="D23" s="9" t="s">
        <v>31</v>
      </c>
      <c r="E23" s="37">
        <v>0</v>
      </c>
      <c r="F23" s="9">
        <v>2</v>
      </c>
      <c r="G23" s="10">
        <f>Table1345[[#This Row],[Container 
Disposal Cost]]*Table1345[[#This Row],[Est. Annual 
Qty.]]</f>
        <v>0</v>
      </c>
    </row>
    <row r="24" spans="1:11" x14ac:dyDescent="0.25">
      <c r="A24" s="7" t="s">
        <v>15</v>
      </c>
      <c r="B24" s="37">
        <v>0</v>
      </c>
      <c r="C24" s="38"/>
      <c r="D24" s="9" t="s">
        <v>32</v>
      </c>
      <c r="E24" s="37">
        <v>0</v>
      </c>
      <c r="F24" s="9">
        <v>2</v>
      </c>
      <c r="G24" s="10">
        <f>Table1345[[#This Row],[Container 
Disposal Cost]]*Table1345[[#This Row],[Est. Annual 
Qty.]]</f>
        <v>0</v>
      </c>
    </row>
    <row r="25" spans="1:11" x14ac:dyDescent="0.25">
      <c r="A25" s="7" t="s">
        <v>16</v>
      </c>
      <c r="B25" s="37">
        <v>0</v>
      </c>
      <c r="C25" s="38"/>
      <c r="D25" s="9" t="s">
        <v>31</v>
      </c>
      <c r="E25" s="37">
        <v>0</v>
      </c>
      <c r="F25" s="9">
        <v>1</v>
      </c>
      <c r="G25" s="10">
        <f>Table1345[[#This Row],[Container 
Disposal Cost]]*Table1345[[#This Row],[Est. Annual 
Qty.]]</f>
        <v>0</v>
      </c>
    </row>
    <row r="26" spans="1:11" x14ac:dyDescent="0.25">
      <c r="A26" s="7" t="s">
        <v>17</v>
      </c>
      <c r="B26" s="37">
        <v>0</v>
      </c>
      <c r="C26" s="38"/>
      <c r="D26" s="9" t="s">
        <v>32</v>
      </c>
      <c r="E26" s="37">
        <v>0</v>
      </c>
      <c r="F26" s="9">
        <v>1</v>
      </c>
      <c r="G26" s="10">
        <f>Table1345[[#This Row],[Container 
Disposal Cost]]*Table1345[[#This Row],[Est. Annual 
Qty.]]</f>
        <v>0</v>
      </c>
    </row>
    <row r="27" spans="1:11" x14ac:dyDescent="0.25">
      <c r="A27" s="7" t="s">
        <v>18</v>
      </c>
      <c r="B27" s="37">
        <v>0</v>
      </c>
      <c r="C27" s="38"/>
      <c r="D27" s="9" t="s">
        <v>31</v>
      </c>
      <c r="E27" s="37">
        <v>0</v>
      </c>
      <c r="F27" s="9">
        <v>1</v>
      </c>
      <c r="G27" s="10">
        <f>Table1345[[#This Row],[Container 
Disposal Cost]]*Table1345[[#This Row],[Est. Annual 
Qty.]]</f>
        <v>0</v>
      </c>
    </row>
    <row r="28" spans="1:11" x14ac:dyDescent="0.25">
      <c r="A28" s="7" t="s">
        <v>36</v>
      </c>
      <c r="B28" s="37">
        <v>0</v>
      </c>
      <c r="C28" s="38"/>
      <c r="D28" s="9" t="s">
        <v>31</v>
      </c>
      <c r="E28" s="37">
        <v>0</v>
      </c>
      <c r="F28" s="9">
        <v>20</v>
      </c>
      <c r="G28" s="10">
        <f>Table1345[[#This Row],[Container 
Disposal Cost]]*Table1345[[#This Row],[Est. Annual 
Qty.]]</f>
        <v>0</v>
      </c>
    </row>
    <row r="29" spans="1:11" x14ac:dyDescent="0.25">
      <c r="A29" s="7" t="s">
        <v>35</v>
      </c>
      <c r="B29" s="37">
        <v>0</v>
      </c>
      <c r="C29" s="38"/>
      <c r="D29" s="9" t="s">
        <v>31</v>
      </c>
      <c r="E29" s="37">
        <v>0</v>
      </c>
      <c r="F29" s="9">
        <v>2</v>
      </c>
      <c r="G29" s="10">
        <f>Table1345[[#This Row],[Container 
Disposal Cost]]*Table1345[[#This Row],[Est. Annual 
Qty.]]</f>
        <v>0</v>
      </c>
    </row>
    <row r="30" spans="1:11" x14ac:dyDescent="0.25">
      <c r="A30" s="7" t="s">
        <v>19</v>
      </c>
      <c r="B30" s="37">
        <v>0</v>
      </c>
      <c r="C30" s="38"/>
      <c r="D30" s="9" t="s">
        <v>33</v>
      </c>
      <c r="E30" s="37">
        <v>0</v>
      </c>
      <c r="F30" s="9">
        <v>2</v>
      </c>
      <c r="G30" s="10">
        <f>Table1345[[#This Row],[Container 
Disposal Cost]]*Table1345[[#This Row],[Est. Annual 
Qty.]]</f>
        <v>0</v>
      </c>
    </row>
    <row r="31" spans="1:11" x14ac:dyDescent="0.25">
      <c r="A31" s="7" t="s">
        <v>20</v>
      </c>
      <c r="B31" s="37">
        <v>0</v>
      </c>
      <c r="C31" s="38"/>
      <c r="D31" s="9" t="s">
        <v>32</v>
      </c>
      <c r="E31" s="37">
        <v>0</v>
      </c>
      <c r="F31" s="9">
        <v>2</v>
      </c>
      <c r="G31" s="10">
        <f>Table1345[[#This Row],[Container 
Disposal Cost]]*Table1345[[#This Row],[Est. Annual 
Qty.]]</f>
        <v>0</v>
      </c>
    </row>
    <row r="32" spans="1:11" x14ac:dyDescent="0.25">
      <c r="A32" s="7" t="s">
        <v>21</v>
      </c>
      <c r="B32" s="37">
        <v>0</v>
      </c>
      <c r="C32" s="38"/>
      <c r="D32" s="9" t="s">
        <v>32</v>
      </c>
      <c r="E32" s="37">
        <v>0</v>
      </c>
      <c r="F32" s="9">
        <v>1</v>
      </c>
      <c r="G32" s="10">
        <f>Table1345[[#This Row],[Container 
Disposal Cost]]*Table1345[[#This Row],[Est. Annual 
Qty.]]</f>
        <v>0</v>
      </c>
    </row>
    <row r="33" spans="1:7" x14ac:dyDescent="0.25">
      <c r="A33" s="7" t="s">
        <v>22</v>
      </c>
      <c r="B33" s="37">
        <v>0</v>
      </c>
      <c r="C33" s="38"/>
      <c r="D33" s="9" t="s">
        <v>32</v>
      </c>
      <c r="E33" s="37">
        <v>0</v>
      </c>
      <c r="F33" s="9">
        <v>1</v>
      </c>
      <c r="G33" s="10">
        <f>Table1345[[#This Row],[Container 
Disposal Cost]]*Table1345[[#This Row],[Est. Annual 
Qty.]]</f>
        <v>0</v>
      </c>
    </row>
    <row r="34" spans="1:7" x14ac:dyDescent="0.25">
      <c r="A34" s="7" t="s">
        <v>23</v>
      </c>
      <c r="B34" s="37">
        <v>0</v>
      </c>
      <c r="C34" s="38"/>
      <c r="D34" s="9" t="s">
        <v>31</v>
      </c>
      <c r="E34" s="37">
        <v>0</v>
      </c>
      <c r="F34" s="9">
        <v>2</v>
      </c>
      <c r="G34" s="10">
        <f>Table1345[[#This Row],[Container 
Disposal Cost]]*Table1345[[#This Row],[Est. Annual 
Qty.]]</f>
        <v>0</v>
      </c>
    </row>
    <row r="35" spans="1:7" x14ac:dyDescent="0.25">
      <c r="A35" s="7" t="s">
        <v>24</v>
      </c>
      <c r="B35" s="37">
        <v>0</v>
      </c>
      <c r="C35" s="38"/>
      <c r="D35" s="9" t="s">
        <v>31</v>
      </c>
      <c r="E35" s="37">
        <v>0</v>
      </c>
      <c r="F35" s="9">
        <v>10</v>
      </c>
      <c r="G35" s="10">
        <f>Table1345[[#This Row],[Container 
Disposal Cost]]*Table1345[[#This Row],[Est. Annual 
Qty.]]</f>
        <v>0</v>
      </c>
    </row>
    <row r="36" spans="1:7" x14ac:dyDescent="0.25">
      <c r="A36" s="7" t="s">
        <v>37</v>
      </c>
      <c r="B36" s="37">
        <v>0</v>
      </c>
      <c r="C36" s="38"/>
      <c r="D36" s="9" t="s">
        <v>32</v>
      </c>
      <c r="E36" s="37">
        <v>0</v>
      </c>
      <c r="F36" s="9">
        <v>1</v>
      </c>
      <c r="G36" s="10">
        <f>Table1345[[#This Row],[Container 
Disposal Cost]]*Table1345[[#This Row],[Est. Annual 
Qty.]]</f>
        <v>0</v>
      </c>
    </row>
    <row r="37" spans="1:7" x14ac:dyDescent="0.25">
      <c r="A37" s="7" t="s">
        <v>25</v>
      </c>
      <c r="B37" s="37">
        <v>0</v>
      </c>
      <c r="C37" s="38"/>
      <c r="D37" s="9" t="s">
        <v>31</v>
      </c>
      <c r="E37" s="37">
        <v>0</v>
      </c>
      <c r="F37" s="9">
        <v>5</v>
      </c>
      <c r="G37" s="10">
        <f>Table1345[[#This Row],[Container 
Disposal Cost]]*Table1345[[#This Row],[Est. Annual 
Qty.]]</f>
        <v>0</v>
      </c>
    </row>
    <row r="38" spans="1:7" x14ac:dyDescent="0.25">
      <c r="A38" s="7" t="s">
        <v>26</v>
      </c>
      <c r="B38" s="37">
        <v>0</v>
      </c>
      <c r="C38" s="38"/>
      <c r="D38" s="9" t="s">
        <v>31</v>
      </c>
      <c r="E38" s="37">
        <v>0</v>
      </c>
      <c r="F38" s="9">
        <v>5</v>
      </c>
      <c r="G38" s="10">
        <f>Table1345[[#This Row],[Container 
Disposal Cost]]*Table1345[[#This Row],[Est. Annual 
Qty.]]</f>
        <v>0</v>
      </c>
    </row>
    <row r="39" spans="1:7" x14ac:dyDescent="0.25">
      <c r="A39" s="7" t="s">
        <v>27</v>
      </c>
      <c r="B39" s="37">
        <v>0</v>
      </c>
      <c r="C39" s="38"/>
      <c r="D39" s="9" t="s">
        <v>31</v>
      </c>
      <c r="E39" s="37">
        <v>0</v>
      </c>
      <c r="F39" s="9">
        <v>4</v>
      </c>
      <c r="G39" s="10">
        <f>Table1345[[#This Row],[Container 
Disposal Cost]]*Table1345[[#This Row],[Est. Annual 
Qty.]]</f>
        <v>0</v>
      </c>
    </row>
    <row r="40" spans="1:7" x14ac:dyDescent="0.25">
      <c r="A40" s="7" t="s">
        <v>28</v>
      </c>
      <c r="B40" s="37">
        <v>0</v>
      </c>
      <c r="C40" s="38"/>
      <c r="D40" s="9" t="s">
        <v>32</v>
      </c>
      <c r="E40" s="37">
        <v>0</v>
      </c>
      <c r="F40" s="9">
        <v>1</v>
      </c>
      <c r="G40" s="10">
        <f>Table1345[[#This Row],[Container 
Disposal Cost]]*Table1345[[#This Row],[Est. Annual 
Qty.]]</f>
        <v>0</v>
      </c>
    </row>
    <row r="41" spans="1:7" x14ac:dyDescent="0.25">
      <c r="A41" s="7" t="s">
        <v>29</v>
      </c>
      <c r="B41" s="37">
        <v>0</v>
      </c>
      <c r="C41" s="38"/>
      <c r="D41" s="9" t="s">
        <v>32</v>
      </c>
      <c r="E41" s="37">
        <v>0</v>
      </c>
      <c r="F41" s="9">
        <v>2</v>
      </c>
      <c r="G41" s="10">
        <f>Table1345[[#This Row],[Container 
Disposal Cost]]*Table1345[[#This Row],[Est. Annual 
Qty.]]</f>
        <v>0</v>
      </c>
    </row>
    <row r="42" spans="1:7" x14ac:dyDescent="0.25">
      <c r="A42" s="7" t="s">
        <v>72</v>
      </c>
      <c r="B42" s="37">
        <v>0</v>
      </c>
      <c r="C42" s="38"/>
      <c r="D42" s="9" t="s">
        <v>71</v>
      </c>
      <c r="E42" s="37">
        <v>0</v>
      </c>
      <c r="F42" s="9">
        <v>2</v>
      </c>
      <c r="G42" s="10">
        <f>Table1345[[#This Row],[Container 
Disposal Cost]]*Table1345[[#This Row],[Est. Annual 
Qty.]]</f>
        <v>0</v>
      </c>
    </row>
    <row r="43" spans="1:7" x14ac:dyDescent="0.25">
      <c r="A43" s="8" t="s">
        <v>70</v>
      </c>
      <c r="B43" s="37">
        <v>0</v>
      </c>
      <c r="C43" s="38"/>
      <c r="D43" s="9" t="s">
        <v>71</v>
      </c>
      <c r="E43" s="37">
        <v>0</v>
      </c>
      <c r="F43" s="9">
        <v>10</v>
      </c>
      <c r="G43" s="10">
        <f>Table1345[[#This Row],[Container 
Disposal Cost]]*Table1345[[#This Row],[Est. Annual 
Qty.]]</f>
        <v>0</v>
      </c>
    </row>
    <row r="44" spans="1:7" x14ac:dyDescent="0.25">
      <c r="A44" s="52" t="s">
        <v>45</v>
      </c>
      <c r="B44" s="40">
        <v>0</v>
      </c>
      <c r="C44" s="36"/>
      <c r="D44" s="39"/>
      <c r="E44" s="40">
        <v>0</v>
      </c>
      <c r="F44" s="36"/>
      <c r="G44" s="10">
        <f>Table1345[[#This Row],[Container 
Disposal Cost]]*Table1345[[#This Row],[Est. Annual 
Qty.]]</f>
        <v>0</v>
      </c>
    </row>
    <row r="45" spans="1:7" x14ac:dyDescent="0.25">
      <c r="A45" s="52" t="s">
        <v>45</v>
      </c>
      <c r="B45" s="40">
        <v>0</v>
      </c>
      <c r="C45" s="36"/>
      <c r="D45" s="39"/>
      <c r="E45" s="40">
        <v>0</v>
      </c>
      <c r="F45" s="36"/>
      <c r="G45" s="10">
        <f>Table1345[[#This Row],[Container 
Disposal Cost]]*Table1345[[#This Row],[Est. Annual 
Qty.]]</f>
        <v>0</v>
      </c>
    </row>
    <row r="46" spans="1:7" x14ac:dyDescent="0.25">
      <c r="A46" s="52" t="s">
        <v>45</v>
      </c>
      <c r="B46" s="40">
        <v>0</v>
      </c>
      <c r="C46" s="53"/>
      <c r="D46" s="53"/>
      <c r="E46" s="65">
        <v>0</v>
      </c>
      <c r="F46" s="53"/>
      <c r="G46" s="10">
        <f>Table1345[[#This Row],[Container 
Disposal Cost]]*Table1345[[#This Row],[Est. Annual 
Qty.]]</f>
        <v>0</v>
      </c>
    </row>
    <row r="47" spans="1:7" x14ac:dyDescent="0.25">
      <c r="A47" s="72" t="s">
        <v>46</v>
      </c>
      <c r="B47" s="72"/>
      <c r="C47" s="72"/>
      <c r="D47" s="72"/>
      <c r="E47" s="72"/>
      <c r="F47" s="72"/>
      <c r="G47" s="56">
        <f>SUM(Table1345[Total Price])</f>
        <v>0</v>
      </c>
    </row>
    <row r="48" spans="1:7" x14ac:dyDescent="0.25">
      <c r="A48" s="73" t="s">
        <v>47</v>
      </c>
      <c r="B48" s="73"/>
      <c r="C48" s="73"/>
      <c r="D48" s="73"/>
      <c r="E48" s="73"/>
      <c r="F48" s="73"/>
      <c r="G48" s="59">
        <v>0</v>
      </c>
    </row>
    <row r="49" spans="1:7" x14ac:dyDescent="0.25">
      <c r="A49" s="73" t="s">
        <v>48</v>
      </c>
      <c r="B49" s="73"/>
      <c r="C49" s="73"/>
      <c r="D49" s="73"/>
      <c r="E49" s="73"/>
      <c r="F49" s="73"/>
      <c r="G49" s="60">
        <v>0</v>
      </c>
    </row>
    <row r="50" spans="1:7" ht="15.75" thickBot="1" x14ac:dyDescent="0.3">
      <c r="A50" s="74" t="s">
        <v>42</v>
      </c>
      <c r="B50" s="74"/>
      <c r="C50" s="74"/>
      <c r="D50" s="74"/>
      <c r="E50" s="74"/>
      <c r="F50" s="74"/>
      <c r="G50" s="57">
        <f>SUM(G47:G49)</f>
        <v>0</v>
      </c>
    </row>
    <row r="51" spans="1:7" ht="15.75" thickTop="1" x14ac:dyDescent="0.25"/>
  </sheetData>
  <sheetProtection algorithmName="SHA-512" hashValue="iIOYeigYmewGW2fMvi8C7099egMouhC7Ie9BqwcPOrmGMcJSroWQxxdm95YbJMYe/7Vupo74pweVuzWJlK8vDA==" saltValue="2MB+/XY2DAhdgCUjr9Tlnw==" spinCount="100000" sheet="1" objects="1" scenarios="1" selectLockedCells="1"/>
  <mergeCells count="4">
    <mergeCell ref="A47:F47"/>
    <mergeCell ref="A48:F48"/>
    <mergeCell ref="A49:F49"/>
    <mergeCell ref="A50:F50"/>
  </mergeCells>
  <dataValidations count="1">
    <dataValidation type="list" allowBlank="1" showInputMessage="1" showErrorMessage="1" sqref="C7:C46" xr:uid="{00000000-0002-0000-0300-000000000000}">
      <formula1>"kg, L, cylinder, piece, ,"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Schedule of Prices - Approach 1</vt:lpstr>
      <vt:lpstr>Schedule of Prices - Approach 2</vt:lpstr>
      <vt:lpstr>Schedule of Prices - Approach 3</vt:lpstr>
      <vt:lpstr>Schedule of Prices - Approach 4</vt:lpstr>
    </vt:vector>
  </TitlesOfParts>
  <Company>RDN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Tanner, Travis</dc:creator>
  <cp:lastModifiedBy>Felker, Kurtis</cp:lastModifiedBy>
  <dcterms:created xsi:type="dcterms:W3CDTF">2022-02-11T20:44:53Z</dcterms:created>
  <dcterms:modified xsi:type="dcterms:W3CDTF">2022-03-28T21:50:57Z</dcterms:modified>
</cp:coreProperties>
</file>